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2\Bid Evaluations - Clean\"/>
    </mc:Choice>
  </mc:AlternateContent>
  <xr:revisionPtr revIDLastSave="0" documentId="13_ncr:1_{BAD0CFAF-CECF-4E4D-918B-5F7F37625106}" xr6:coauthVersionLast="36" xr6:coauthVersionMax="47" xr10:uidLastSave="{00000000-0000-0000-0000-000000000000}"/>
  <bookViews>
    <workbookView xWindow="-120" yWindow="-120" windowWidth="29040" windowHeight="15840" tabRatio="867" activeTab="10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5" r:id="rId6"/>
    <sheet name="7" sheetId="17" r:id="rId7"/>
    <sheet name="8" sheetId="18" r:id="rId8"/>
    <sheet name="9" sheetId="19" r:id="rId9"/>
    <sheet name="HUB" sheetId="20" r:id="rId10"/>
    <sheet name="Summary" sheetId="1" r:id="rId1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T6" i="1" l="1"/>
  <c r="U6" i="1"/>
  <c r="J8" i="1"/>
  <c r="J9" i="1"/>
  <c r="U9" i="1" s="1"/>
  <c r="J7" i="1"/>
  <c r="I8" i="1"/>
  <c r="T8" i="1" s="1"/>
  <c r="I9" i="1"/>
  <c r="T9" i="1" s="1"/>
  <c r="I7" i="1"/>
  <c r="T7" i="1" s="1"/>
  <c r="H8" i="1"/>
  <c r="H9" i="1"/>
  <c r="H7" i="1"/>
  <c r="G8" i="1"/>
  <c r="G9" i="1"/>
  <c r="G7" i="1"/>
  <c r="F8" i="1"/>
  <c r="F9" i="1"/>
  <c r="F7" i="1"/>
  <c r="E8" i="1"/>
  <c r="E9" i="1"/>
  <c r="E7" i="1"/>
  <c r="D8" i="1"/>
  <c r="D9" i="1"/>
  <c r="D7" i="1"/>
  <c r="C8" i="1"/>
  <c r="C9" i="1"/>
  <c r="C7" i="1"/>
  <c r="B8" i="1"/>
  <c r="B9" i="1"/>
  <c r="B7" i="1"/>
  <c r="K6" i="19"/>
  <c r="J6" i="19"/>
  <c r="K5" i="19"/>
  <c r="J5" i="19"/>
  <c r="J4" i="19"/>
  <c r="J6" i="18"/>
  <c r="K6" i="18" s="1"/>
  <c r="J5" i="18"/>
  <c r="K5" i="18" s="1"/>
  <c r="J4" i="18"/>
  <c r="K4" i="18" s="1"/>
  <c r="J6" i="17"/>
  <c r="K6" i="17" s="1"/>
  <c r="J5" i="17"/>
  <c r="K5" i="17" s="1"/>
  <c r="K4" i="17"/>
  <c r="J4" i="17"/>
  <c r="J6" i="15"/>
  <c r="K6" i="15" s="1"/>
  <c r="J5" i="15"/>
  <c r="K5" i="15" s="1"/>
  <c r="J4" i="15"/>
  <c r="K4" i="15" s="1"/>
  <c r="J6" i="10"/>
  <c r="K6" i="10" s="1"/>
  <c r="J5" i="10"/>
  <c r="K5" i="10" s="1"/>
  <c r="J4" i="10"/>
  <c r="K4" i="10" s="1"/>
  <c r="J6" i="9"/>
  <c r="K6" i="9" s="1"/>
  <c r="J5" i="9"/>
  <c r="K5" i="9" s="1"/>
  <c r="J4" i="9"/>
  <c r="K4" i="9" s="1"/>
  <c r="J6" i="5"/>
  <c r="K6" i="5" s="1"/>
  <c r="J5" i="5"/>
  <c r="K5" i="5" s="1"/>
  <c r="J4" i="5"/>
  <c r="K4" i="5" s="1"/>
  <c r="J6" i="3"/>
  <c r="K6" i="3" s="1"/>
  <c r="J5" i="3"/>
  <c r="K5" i="3" s="1"/>
  <c r="J4" i="3"/>
  <c r="K4" i="3" s="1"/>
  <c r="J5" i="2"/>
  <c r="J6" i="2"/>
  <c r="J4" i="2"/>
  <c r="K6" i="20"/>
  <c r="K5" i="20"/>
  <c r="K4" i="20"/>
  <c r="N6" i="1"/>
  <c r="O6" i="1"/>
  <c r="P6" i="1"/>
  <c r="Q6" i="1"/>
  <c r="R6" i="1"/>
  <c r="S6" i="1"/>
  <c r="M6" i="1"/>
  <c r="U8" i="1" l="1"/>
  <c r="U7" i="1"/>
  <c r="A8" i="1"/>
  <c r="A9" i="1"/>
  <c r="K5" i="2"/>
  <c r="K6" i="2"/>
  <c r="M9" i="1" s="1"/>
  <c r="K4" i="2"/>
  <c r="V8" i="1" l="1"/>
  <c r="N9" i="1"/>
  <c r="N8" i="1"/>
  <c r="M7" i="1"/>
  <c r="V7" i="1" s="1"/>
  <c r="M8" i="1"/>
  <c r="P7" i="1"/>
  <c r="P9" i="1"/>
  <c r="Q7" i="1"/>
  <c r="Q8" i="1"/>
  <c r="S8" i="1"/>
  <c r="S7" i="1"/>
  <c r="S9" i="1"/>
  <c r="N7" i="1"/>
  <c r="P8" i="1"/>
  <c r="R7" i="1"/>
  <c r="R9" i="1"/>
  <c r="R8" i="1"/>
  <c r="O7" i="1"/>
  <c r="O8" i="1"/>
  <c r="Q9" i="1"/>
  <c r="O9" i="1"/>
  <c r="V9" i="1" s="1"/>
  <c r="A7" i="1" l="1"/>
  <c r="W7" i="1" l="1"/>
  <c r="W8" i="1"/>
  <c r="W9" i="1"/>
</calcChain>
</file>

<file path=xl/sharedStrings.xml><?xml version="1.0" encoding="utf-8"?>
<sst xmlns="http://schemas.openxmlformats.org/spreadsheetml/2006/main" count="135" uniqueCount="27">
  <si>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</si>
  <si>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</si>
  <si>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</si>
  <si>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</si>
  <si>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</si>
  <si>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</si>
  <si>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</si>
  <si>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</si>
  <si>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</si>
  <si>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</si>
  <si>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</si>
  <si>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</si>
  <si>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</si>
  <si>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</si>
  <si>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Rank of Average</t>
  </si>
  <si>
    <t>Rank</t>
  </si>
  <si>
    <t>Avg of comm rank per vendor</t>
  </si>
  <si>
    <t>Total</t>
  </si>
  <si>
    <t>Evaluator 6</t>
  </si>
  <si>
    <t>Evaluator 7</t>
  </si>
  <si>
    <t>RFQ730-23014 A&amp;E for University North and Northwest Phase II at UHV</t>
  </si>
  <si>
    <t>Criteria 7 (HUB)</t>
  </si>
  <si>
    <t>PBK</t>
  </si>
  <si>
    <t>RMA</t>
  </si>
  <si>
    <t>Thiel Design Group</t>
  </si>
  <si>
    <t>Evaluator 8</t>
  </si>
  <si>
    <t>Evaluator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</si>
</sst>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</borders>
  <cellStyleXfs count="112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2" borderId="1" applyNumberFormat="0" applyFon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20" fillId="2" borderId="1" applyNumberFormat="0" applyFont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2" borderId="1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9" fillId="0" borderId="0"/>
    <xf numFmtId="0" fontId="19" fillId="2" borderId="1" applyNumberFormat="0" applyFont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19" fillId="0" borderId="0" applyFont="0" applyFill="0" applyBorder="0" applyAlignment="0" applyProtection="0"/>
    <xf numFmtId="0" fontId="3" fillId="0" borderId="0"/>
    <xf numFmtId="44" fontId="4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7" fillId="0" borderId="0" xfId="0" applyFont="1"/>
    <xf numFmtId="0" fontId="19" fillId="0" borderId="0" xfId="0" applyFont="1"/>
    <xf numFmtId="0" fontId="1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9" fillId="25" borderId="0" xfId="0" applyFont="1" applyFill="1"/>
    <xf numFmtId="0" fontId="40" fillId="25" borderId="0" xfId="0" applyFont="1" applyFill="1"/>
    <xf numFmtId="0" fontId="18" fillId="25" borderId="0" xfId="0" applyFont="1" applyFill="1"/>
    <xf numFmtId="0" fontId="17" fillId="25" borderId="0" xfId="0" applyFont="1" applyFill="1"/>
    <xf numFmtId="0" fontId="17" fillId="25" borderId="0" xfId="0" applyFont="1" applyFill="1" applyAlignment="1">
      <alignment horizontal="left" vertical="center"/>
    </xf>
    <xf numFmtId="0" fontId="17" fillId="25" borderId="0" xfId="0" applyFont="1" applyFill="1" applyAlignment="1">
      <alignment horizontal="right" textRotation="90" wrapText="1"/>
    </xf>
    <xf numFmtId="0" fontId="17" fillId="25" borderId="0" xfId="0" applyFont="1" applyFill="1" applyAlignment="1">
      <alignment horizontal="center" vertical="center"/>
    </xf>
    <xf numFmtId="0" fontId="18" fillId="25" borderId="11" xfId="0" applyFont="1" applyFill="1" applyBorder="1" applyAlignment="1">
      <alignment horizontal="left"/>
    </xf>
    <xf numFmtId="0" fontId="41" fillId="25" borderId="0" xfId="0" applyFont="1" applyFill="1"/>
    <xf numFmtId="0" fontId="19" fillId="0" borderId="0" xfId="98"/>
    <xf numFmtId="0" fontId="43" fillId="0" borderId="10" xfId="100" applyFont="1" applyBorder="1" applyAlignment="1">
      <alignment horizontal="right"/>
    </xf>
    <xf numFmtId="0" fontId="45" fillId="0" borderId="10" xfId="100" applyFont="1" applyBorder="1" applyAlignment="1">
      <alignment horizontal="right"/>
    </xf>
    <xf numFmtId="2" fontId="19" fillId="0" borderId="0" xfId="98" applyNumberFormat="1"/>
    <xf numFmtId="0" fontId="38" fillId="24" borderId="13" xfId="0" applyFont="1" applyFill="1" applyBorder="1" applyAlignment="1">
      <alignment horizontal="right" textRotation="90" wrapText="1"/>
    </xf>
    <xf numFmtId="0" fontId="39" fillId="25" borderId="0" xfId="0" applyFont="1" applyFill="1" applyAlignment="1">
      <alignment horizontal="right"/>
    </xf>
    <xf numFmtId="0" fontId="40" fillId="25" borderId="0" xfId="0" applyFont="1" applyFill="1" applyAlignment="1">
      <alignment horizontal="right"/>
    </xf>
    <xf numFmtId="0" fontId="18" fillId="25" borderId="11" xfId="0" applyFont="1" applyFill="1" applyBorder="1"/>
    <xf numFmtId="0" fontId="17" fillId="25" borderId="13" xfId="0" applyFont="1" applyFill="1" applyBorder="1" applyAlignment="1">
      <alignment horizontal="right" textRotation="90" wrapText="1"/>
    </xf>
    <xf numFmtId="0" fontId="18" fillId="25" borderId="12" xfId="0" applyFont="1" applyFill="1" applyBorder="1" applyAlignment="1">
      <alignment horizontal="right"/>
    </xf>
    <xf numFmtId="2" fontId="44" fillId="0" borderId="0" xfId="0" applyNumberFormat="1" applyFont="1"/>
    <xf numFmtId="2" fontId="18" fillId="25" borderId="11" xfId="0" applyNumberFormat="1" applyFont="1" applyFill="1" applyBorder="1"/>
    <xf numFmtId="0" fontId="44" fillId="0" borderId="0" xfId="98" applyFont="1"/>
    <xf numFmtId="0" fontId="18" fillId="26" borderId="11" xfId="0" applyFont="1" applyFill="1" applyBorder="1" applyAlignment="1">
      <alignment horizontal="left"/>
    </xf>
    <xf numFmtId="2" fontId="18" fillId="26" borderId="11" xfId="0" applyNumberFormat="1" applyFont="1" applyFill="1" applyBorder="1"/>
    <xf numFmtId="0" fontId="18" fillId="26" borderId="11" xfId="0" applyFont="1" applyFill="1" applyBorder="1"/>
    <xf numFmtId="0" fontId="18" fillId="26" borderId="11" xfId="0" applyFont="1" applyFill="1" applyBorder="1" applyAlignment="1">
      <alignment horizontal="right"/>
    </xf>
    <xf numFmtId="0" fontId="18" fillId="26" borderId="12" xfId="0" applyFont="1" applyFill="1" applyBorder="1" applyAlignment="1">
      <alignment horizontal="right"/>
    </xf>
    <xf numFmtId="0" fontId="18" fillId="26" borderId="0" xfId="0" applyFont="1" applyFill="1"/>
    <xf numFmtId="0" fontId="18" fillId="0" borderId="11" xfId="0" applyFont="1" applyBorder="1" applyAlignment="1">
      <alignment horizontal="right"/>
    </xf>
    <xf numFmtId="0" fontId="42" fillId="0" borderId="10" xfId="100" applyFont="1" applyBorder="1" applyAlignment="1">
      <alignment horizontal="center"/>
    </xf>
    <xf numFmtId="0" fontId="4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9" fillId="25" borderId="0" xfId="0" applyFont="1" applyFill="1" applyAlignment="1">
      <alignment horizontal="right"/>
    </xf>
  </cellXfs>
  <cellStyles count="112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B000000}"/>
    <cellStyle name="Good 3" xfId="34" xr:uid="{00000000-0005-0000-0000-00003C000000}"/>
    <cellStyle name="Heading 1 2" xfId="77" xr:uid="{00000000-0005-0000-0000-00003D000000}"/>
    <cellStyle name="Heading 1 3" xfId="35" xr:uid="{00000000-0005-0000-0000-00003E000000}"/>
    <cellStyle name="Heading 2 2" xfId="78" xr:uid="{00000000-0005-0000-0000-00003F000000}"/>
    <cellStyle name="Heading 2 3" xfId="36" xr:uid="{00000000-0005-0000-0000-000040000000}"/>
    <cellStyle name="Heading 3 2" xfId="79" xr:uid="{00000000-0005-0000-0000-000041000000}"/>
    <cellStyle name="Heading 3 3" xfId="37" xr:uid="{00000000-0005-0000-0000-000042000000}"/>
    <cellStyle name="Heading 4 2" xfId="80" xr:uid="{00000000-0005-0000-0000-000043000000}"/>
    <cellStyle name="Heading 4 3" xfId="38" xr:uid="{00000000-0005-0000-0000-000044000000}"/>
    <cellStyle name="Input 2" xfId="81" xr:uid="{00000000-0005-0000-0000-000045000000}"/>
    <cellStyle name="Input 3" xfId="39" xr:uid="{00000000-0005-0000-0000-000046000000}"/>
    <cellStyle name="Linked Cell 2" xfId="82" xr:uid="{00000000-0005-0000-0000-000047000000}"/>
    <cellStyle name="Linked Cell 3" xfId="40" xr:uid="{00000000-0005-0000-0000-000048000000}"/>
    <cellStyle name="Neutral 2" xfId="83" xr:uid="{00000000-0005-0000-0000-000049000000}"/>
    <cellStyle name="Neutral 3" xfId="41" xr:uid="{00000000-0005-0000-0000-00004A000000}"/>
    <cellStyle name="Normal" xfId="0" builtinId="0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te 2" xfId="5" xr:uid="{00000000-0005-0000-0000-000064000000}"/>
    <cellStyle name="Note 3" xfId="89" xr:uid="{00000000-0005-0000-0000-000065000000}"/>
    <cellStyle name="Note 4" xfId="42" xr:uid="{00000000-0005-0000-0000-000066000000}"/>
    <cellStyle name="Note 4 2" xfId="99" xr:uid="{00000000-0005-0000-0000-000067000000}"/>
    <cellStyle name="Output 2" xfId="84" xr:uid="{00000000-0005-0000-0000-000068000000}"/>
    <cellStyle name="Output 3" xfId="43" xr:uid="{00000000-0005-0000-0000-000069000000}"/>
    <cellStyle name="Title 2" xfId="85" xr:uid="{00000000-0005-0000-0000-00006A000000}"/>
    <cellStyle name="Title 3" xfId="44" xr:uid="{00000000-0005-0000-0000-00006B000000}"/>
    <cellStyle name="Total 2" xfId="86" xr:uid="{00000000-0005-0000-0000-00006C000000}"/>
    <cellStyle name="Total 3" xfId="45" xr:uid="{00000000-0005-0000-0000-00006D000000}"/>
    <cellStyle name="Warning Text 2" xfId="87" xr:uid="{00000000-0005-0000-0000-00006E000000}"/>
    <cellStyle name="Warning Text 3" xfId="4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D27" sqref="D27"/>
    </sheetView>
  </sheetViews>
  <sheetFormatPr defaultRowHeight="12.75" x14ac:dyDescent="0.2"/>
  <cols>
    <col min="1" max="3" width="9.42578125" customWidth="1"/>
    <col min="4" max="9" width="8.8554687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</row>
    <row r="4" spans="1:11" x14ac:dyDescent="0.2">
      <c r="A4" s="35" t="s">
        <v>22</v>
      </c>
      <c r="B4" s="35"/>
      <c r="C4" s="35"/>
      <c r="D4" s="14">
        <v>14.25</v>
      </c>
      <c r="E4" s="14">
        <v>14.25</v>
      </c>
      <c r="F4" s="14">
        <v>14.25</v>
      </c>
      <c r="G4" s="14">
        <v>9.5</v>
      </c>
      <c r="H4" s="14">
        <v>13.799999999999999</v>
      </c>
      <c r="I4" s="14">
        <v>19</v>
      </c>
      <c r="J4" s="14">
        <f>HUB!J4</f>
        <v>10</v>
      </c>
      <c r="K4" s="24">
        <f>SUM(D4:J4)</f>
        <v>95.05</v>
      </c>
    </row>
    <row r="5" spans="1:11" x14ac:dyDescent="0.2">
      <c r="A5" s="35" t="s">
        <v>23</v>
      </c>
      <c r="B5" s="35"/>
      <c r="C5" s="35"/>
      <c r="D5" s="14">
        <v>13.5</v>
      </c>
      <c r="E5" s="14">
        <v>13.5</v>
      </c>
      <c r="F5" s="14">
        <v>13.5</v>
      </c>
      <c r="G5" s="14">
        <v>8</v>
      </c>
      <c r="H5" s="14">
        <v>13.5</v>
      </c>
      <c r="I5" s="14">
        <v>16</v>
      </c>
      <c r="J5" s="14">
        <f>HUB!J5</f>
        <v>9.1999999999999993</v>
      </c>
      <c r="K5" s="24">
        <f t="shared" ref="K5:K6" si="0">SUM(D5:J5)</f>
        <v>87.2</v>
      </c>
    </row>
    <row r="6" spans="1:11" x14ac:dyDescent="0.2">
      <c r="A6" s="35" t="s">
        <v>24</v>
      </c>
      <c r="B6" s="35"/>
      <c r="C6" s="35"/>
      <c r="D6" s="14">
        <v>13.799999999999999</v>
      </c>
      <c r="E6" s="14">
        <v>13.799999999999999</v>
      </c>
      <c r="F6" s="14">
        <v>13.799999999999999</v>
      </c>
      <c r="G6" s="14">
        <v>8</v>
      </c>
      <c r="H6" s="14">
        <v>13.5</v>
      </c>
      <c r="I6" s="14">
        <v>18.399999999999999</v>
      </c>
      <c r="J6" s="14">
        <f>HUB!J6</f>
        <v>10</v>
      </c>
      <c r="K6" s="24">
        <f t="shared" si="0"/>
        <v>91.3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8ED2-EACE-4BBD-B7C9-7491D1F0798E}">
  <sheetPr>
    <tabColor rgb="FFFF0000"/>
  </sheetPr>
  <dimension ref="A1:O6"/>
  <sheetViews>
    <sheetView workbookViewId="0">
      <selection activeCell="H49" sqref="H49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7"/>
      <c r="E4" s="14"/>
      <c r="F4" s="14"/>
      <c r="G4" s="14"/>
      <c r="H4" s="14"/>
      <c r="I4" s="14"/>
      <c r="J4" s="26">
        <v>10</v>
      </c>
      <c r="K4" s="24">
        <f>SUM(D4:J4)</f>
        <v>10</v>
      </c>
    </row>
    <row r="5" spans="1:15" x14ac:dyDescent="0.2">
      <c r="A5" s="35" t="s">
        <v>23</v>
      </c>
      <c r="B5" s="35"/>
      <c r="C5" s="35"/>
      <c r="D5" s="17"/>
      <c r="E5" s="14"/>
      <c r="F5" s="14"/>
      <c r="G5" s="14"/>
      <c r="H5" s="14"/>
      <c r="I5" s="14"/>
      <c r="J5" s="26">
        <v>9.1999999999999993</v>
      </c>
      <c r="K5" s="24">
        <f t="shared" ref="K5:K6" si="0">SUM(D5:J5)</f>
        <v>9.1999999999999993</v>
      </c>
    </row>
    <row r="6" spans="1:15" x14ac:dyDescent="0.2">
      <c r="A6" s="35" t="s">
        <v>24</v>
      </c>
      <c r="B6" s="35"/>
      <c r="C6" s="35"/>
      <c r="D6" s="17"/>
      <c r="E6" s="14"/>
      <c r="F6" s="14"/>
      <c r="G6" s="14"/>
      <c r="H6" s="14"/>
      <c r="I6" s="14"/>
      <c r="J6" s="26">
        <v>10</v>
      </c>
      <c r="K6" s="24">
        <f t="shared" si="0"/>
        <v>10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5"/>
  <sheetViews>
    <sheetView tabSelected="1" workbookViewId="0">
      <selection activeCell="A3" sqref="A3:K3"/>
    </sheetView>
  </sheetViews>
  <sheetFormatPr defaultRowHeight="15" x14ac:dyDescent="0.2"/>
  <cols>
    <col min="1" max="1" width="33" style="7" customWidth="1"/>
    <col min="2" max="3" width="7" style="7" bestFit="1" customWidth="1"/>
    <col min="4" max="6" width="7.7109375" style="7" customWidth="1"/>
    <col min="7" max="7" width="8.28515625" style="7" bestFit="1" customWidth="1"/>
    <col min="8" max="10" width="7.7109375" style="7" customWidth="1"/>
    <col min="11" max="11" width="7.5703125" style="7" customWidth="1"/>
    <col min="12" max="12" width="8.28515625" style="7" customWidth="1"/>
    <col min="13" max="16" width="4.140625" style="7" bestFit="1" customWidth="1"/>
    <col min="17" max="18" width="4.140625" style="7" customWidth="1"/>
    <col min="19" max="21" width="4.140625" style="7" bestFit="1" customWidth="1"/>
    <col min="22" max="22" width="7.140625" style="7" bestFit="1" customWidth="1"/>
    <col min="23" max="16384" width="9.140625" style="7"/>
  </cols>
  <sheetData>
    <row r="1" spans="1:23" ht="15.75" x14ac:dyDescent="0.25">
      <c r="A1" s="5" t="s">
        <v>12</v>
      </c>
      <c r="B1" s="6"/>
      <c r="C1" s="5"/>
      <c r="D1" s="5"/>
      <c r="E1" s="5"/>
      <c r="F1" s="5"/>
      <c r="G1" s="5"/>
      <c r="H1" s="5"/>
      <c r="I1" s="5"/>
      <c r="J1" s="5"/>
      <c r="K1" s="5"/>
    </row>
    <row r="2" spans="1:23" ht="6" customHeight="1" x14ac:dyDescent="0.25">
      <c r="A2" s="5"/>
      <c r="B2" s="6"/>
      <c r="C2" s="5"/>
      <c r="D2" s="5"/>
      <c r="E2" s="5"/>
      <c r="F2" s="5"/>
      <c r="G2" s="5"/>
      <c r="H2" s="5"/>
      <c r="I2" s="5"/>
      <c r="J2" s="5"/>
      <c r="K2" s="5"/>
    </row>
    <row r="3" spans="1:23" ht="15.75" x14ac:dyDescent="0.25">
      <c r="A3" s="36" t="s">
        <v>20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3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23" ht="15.75" x14ac:dyDescent="0.25">
      <c r="F5" s="20"/>
      <c r="K5" s="8"/>
      <c r="L5" s="19"/>
      <c r="M5" s="8"/>
      <c r="V5" s="37" t="s">
        <v>15</v>
      </c>
      <c r="W5" s="37"/>
    </row>
    <row r="6" spans="1:23" s="11" customFormat="1" ht="135" customHeight="1" x14ac:dyDescent="0.2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18</v>
      </c>
      <c r="H6" s="10" t="s">
        <v>19</v>
      </c>
      <c r="I6" s="10" t="s">
        <v>25</v>
      </c>
      <c r="J6" s="10" t="s">
        <v>26</v>
      </c>
      <c r="L6" s="7"/>
      <c r="M6" s="10" t="str">
        <f t="shared" ref="M6:U6" si="0">B6</f>
        <v>Evaluator 1</v>
      </c>
      <c r="N6" s="10" t="str">
        <f t="shared" si="0"/>
        <v>Evaluator 2</v>
      </c>
      <c r="O6" s="10" t="str">
        <f t="shared" si="0"/>
        <v>Evaluator 3</v>
      </c>
      <c r="P6" s="10" t="str">
        <f t="shared" si="0"/>
        <v>Evaluator 4</v>
      </c>
      <c r="Q6" s="10" t="str">
        <f t="shared" si="0"/>
        <v>Evaluator 5</v>
      </c>
      <c r="R6" s="10" t="str">
        <f t="shared" si="0"/>
        <v>Evaluator 6</v>
      </c>
      <c r="S6" s="10" t="str">
        <f t="shared" si="0"/>
        <v>Evaluator 7</v>
      </c>
      <c r="T6" s="10" t="str">
        <f t="shared" si="0"/>
        <v>Evaluator 8</v>
      </c>
      <c r="U6" s="10" t="str">
        <f t="shared" si="0"/>
        <v>Evaluator 9</v>
      </c>
      <c r="V6" s="22" t="s">
        <v>16</v>
      </c>
      <c r="W6" s="18" t="s">
        <v>14</v>
      </c>
    </row>
    <row r="7" spans="1:23" s="32" customFormat="1" ht="16.5" customHeight="1" x14ac:dyDescent="0.2">
      <c r="A7" s="27" t="str">
        <f>'1'!A4:C4</f>
        <v>PBK</v>
      </c>
      <c r="B7" s="28">
        <f>'1'!K4</f>
        <v>95.05</v>
      </c>
      <c r="C7" s="28">
        <f>'2'!K4</f>
        <v>91</v>
      </c>
      <c r="D7" s="28">
        <f>'3'!K4</f>
        <v>79.900000000000006</v>
      </c>
      <c r="E7" s="28">
        <f>'4'!K4</f>
        <v>88</v>
      </c>
      <c r="F7" s="28">
        <f>'5'!K4</f>
        <v>97.1</v>
      </c>
      <c r="G7" s="28">
        <f>'6'!K4</f>
        <v>100</v>
      </c>
      <c r="H7" s="28">
        <f>'7'!K4</f>
        <v>80.2</v>
      </c>
      <c r="I7" s="28">
        <f>'8'!K4</f>
        <v>94</v>
      </c>
      <c r="J7" s="28">
        <f>'9'!K4</f>
        <v>9</v>
      </c>
      <c r="K7" s="29"/>
      <c r="L7" s="29"/>
      <c r="M7" s="30">
        <f>RANK(B7,$B$7:$B$9,0)</f>
        <v>1</v>
      </c>
      <c r="N7" s="30">
        <f>RANK(C7,$C$7:$C$9,0)</f>
        <v>1</v>
      </c>
      <c r="O7" s="30">
        <f>RANK(D7,$D$7:$D$9,0)</f>
        <v>1</v>
      </c>
      <c r="P7" s="30">
        <f>RANK(E7,$E$7:$E$9,0)</f>
        <v>1</v>
      </c>
      <c r="Q7" s="30">
        <f>RANK(F7,$F$7:$F$9,0)</f>
        <v>1</v>
      </c>
      <c r="R7" s="30">
        <f>RANK(G7,$G$7:$G$9,0)</f>
        <v>1</v>
      </c>
      <c r="S7" s="30">
        <f>RANK(H7,$H$7:$H$9,0)</f>
        <v>1</v>
      </c>
      <c r="T7" s="30">
        <f>RANK(I7,$I$7:$I$9,0)</f>
        <v>2</v>
      </c>
      <c r="U7" s="30">
        <f>RANK(J7,$J$7:$J$9,0)</f>
        <v>3</v>
      </c>
      <c r="V7" s="31">
        <f>AVERAGE(M7:U7)</f>
        <v>1.3333333333333333</v>
      </c>
      <c r="W7" s="31">
        <f>RANK(V7,$V$7:$V$9,1)</f>
        <v>1</v>
      </c>
    </row>
    <row r="8" spans="1:23" ht="16.5" customHeight="1" x14ac:dyDescent="0.2">
      <c r="A8" s="12" t="str">
        <f>'1'!A5:C5</f>
        <v>RMA</v>
      </c>
      <c r="B8" s="25">
        <f>'1'!K5</f>
        <v>87.2</v>
      </c>
      <c r="C8" s="25">
        <f>'2'!K5</f>
        <v>58.2</v>
      </c>
      <c r="D8" s="25">
        <f>'3'!K5</f>
        <v>73.099999999999994</v>
      </c>
      <c r="E8" s="25">
        <f>'4'!K5</f>
        <v>63.2</v>
      </c>
      <c r="F8" s="25">
        <f>'5'!K5</f>
        <v>94.700000000000017</v>
      </c>
      <c r="G8" s="25">
        <f>'6'!K5</f>
        <v>96.2</v>
      </c>
      <c r="H8" s="25">
        <f>'7'!K5</f>
        <v>65.3</v>
      </c>
      <c r="I8" s="25">
        <f>'8'!K5</f>
        <v>99.2</v>
      </c>
      <c r="J8" s="25">
        <f>'9'!K5</f>
        <v>83.2</v>
      </c>
      <c r="K8" s="21"/>
      <c r="L8" s="21"/>
      <c r="M8" s="33">
        <f>RANK(B8,$B$7:$B$9,0)</f>
        <v>3</v>
      </c>
      <c r="N8" s="33">
        <f>RANK(C8,$C$7:$C$9,0)</f>
        <v>3</v>
      </c>
      <c r="O8" s="33">
        <f>RANK(D8,$D$7:$D$9,0)</f>
        <v>3</v>
      </c>
      <c r="P8" s="33">
        <f>RANK(E8,$E$7:$E$9,0)</f>
        <v>3</v>
      </c>
      <c r="Q8" s="33">
        <f>RANK(F8,$F$7:$F$9,0)</f>
        <v>3</v>
      </c>
      <c r="R8" s="33">
        <f>RANK(G8,$G$7:$G$9,0)</f>
        <v>3</v>
      </c>
      <c r="S8" s="33">
        <f>RANK(H8,$H$7:$H$9,0)</f>
        <v>3</v>
      </c>
      <c r="T8" s="33">
        <f t="shared" ref="T8:T9" si="1">RANK(I8,$I$7:$I$9,0)</f>
        <v>1</v>
      </c>
      <c r="U8" s="33">
        <f t="shared" ref="U8:U9" si="2">RANK(J8,$J$7:$J$9,0)</f>
        <v>1</v>
      </c>
      <c r="V8" s="23">
        <f>AVERAGE(M8:U8)</f>
        <v>2.5555555555555554</v>
      </c>
      <c r="W8" s="23">
        <f>RANK(V8,$V$7:$V$9,1)</f>
        <v>3</v>
      </c>
    </row>
    <row r="9" spans="1:23" ht="16.5" customHeight="1" x14ac:dyDescent="0.2">
      <c r="A9" s="12" t="str">
        <f>'1'!A6:C6</f>
        <v>Thiel Design Group</v>
      </c>
      <c r="B9" s="25">
        <f>'1'!K6</f>
        <v>91.3</v>
      </c>
      <c r="C9" s="25">
        <f>'2'!K6</f>
        <v>60</v>
      </c>
      <c r="D9" s="25">
        <f>'3'!K6</f>
        <v>74.8</v>
      </c>
      <c r="E9" s="25">
        <f>'4'!K6</f>
        <v>80</v>
      </c>
      <c r="F9" s="25">
        <f>'5'!K6</f>
        <v>95.8</v>
      </c>
      <c r="G9" s="25">
        <f>'6'!K6</f>
        <v>97</v>
      </c>
      <c r="H9" s="25">
        <f>'7'!K6</f>
        <v>70.099999999999994</v>
      </c>
      <c r="I9" s="25">
        <f>'8'!K6</f>
        <v>91</v>
      </c>
      <c r="J9" s="25">
        <f>'9'!K6</f>
        <v>75.2</v>
      </c>
      <c r="K9" s="21"/>
      <c r="L9" s="21"/>
      <c r="M9" s="33">
        <f>RANK(B9,$B$7:$B$9,0)</f>
        <v>2</v>
      </c>
      <c r="N9" s="33">
        <f>RANK(C9,$C$7:$C$9,0)</f>
        <v>2</v>
      </c>
      <c r="O9" s="33">
        <f>RANK(D9,$D$7:$D$9,0)</f>
        <v>2</v>
      </c>
      <c r="P9" s="33">
        <f>RANK(E9,$E$7:$E$9,0)</f>
        <v>2</v>
      </c>
      <c r="Q9" s="33">
        <f>RANK(F9,$F$7:$F$9,0)</f>
        <v>2</v>
      </c>
      <c r="R9" s="33">
        <f>RANK(G9,$G$7:$G$9,0)</f>
        <v>2</v>
      </c>
      <c r="S9" s="33">
        <f>RANK(H9,$H$7:$H$9,0)</f>
        <v>2</v>
      </c>
      <c r="T9" s="33">
        <f t="shared" si="1"/>
        <v>3</v>
      </c>
      <c r="U9" s="33">
        <f t="shared" si="2"/>
        <v>2</v>
      </c>
      <c r="V9" s="23">
        <f>AVERAGE(M9:U9)</f>
        <v>2.1111111111111112</v>
      </c>
      <c r="W9" s="23">
        <f>RANK(V9,$V$7:$V$9,1)</f>
        <v>2</v>
      </c>
    </row>
    <row r="15" spans="1:23" x14ac:dyDescent="0.2">
      <c r="A15" s="13" t="s">
        <v>13</v>
      </c>
    </row>
  </sheetData>
  <mergeCells count="2">
    <mergeCell ref="A3:K3"/>
    <mergeCell ref="V5:W5"/>
  </mergeCells>
  <phoneticPr fontId="48" type="noConversion"/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activeCell="D4" sqref="D4:I6"/>
    </sheetView>
  </sheetViews>
  <sheetFormatPr defaultRowHeight="12.75" x14ac:dyDescent="0.2"/>
  <cols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12</v>
      </c>
      <c r="E4" s="14">
        <v>12</v>
      </c>
      <c r="F4" s="14">
        <v>15</v>
      </c>
      <c r="G4" s="14">
        <v>10</v>
      </c>
      <c r="H4" s="14">
        <v>12</v>
      </c>
      <c r="I4" s="14">
        <v>20</v>
      </c>
      <c r="J4" s="14">
        <f>HUB!J4</f>
        <v>10</v>
      </c>
      <c r="K4" s="24">
        <f>SUM(D4:J4)</f>
        <v>91</v>
      </c>
    </row>
    <row r="5" spans="1:15" x14ac:dyDescent="0.2">
      <c r="A5" s="35" t="s">
        <v>23</v>
      </c>
      <c r="B5" s="35"/>
      <c r="C5" s="35"/>
      <c r="D5" s="14">
        <v>9</v>
      </c>
      <c r="E5" s="14">
        <v>15</v>
      </c>
      <c r="F5" s="14">
        <v>9</v>
      </c>
      <c r="G5" s="14">
        <v>4</v>
      </c>
      <c r="H5" s="14">
        <v>0</v>
      </c>
      <c r="I5" s="14">
        <v>12</v>
      </c>
      <c r="J5" s="14">
        <f>HUB!J5</f>
        <v>9.1999999999999993</v>
      </c>
      <c r="K5" s="24">
        <f t="shared" ref="K5:K6" si="0">SUM(D5:J5)</f>
        <v>58.2</v>
      </c>
    </row>
    <row r="6" spans="1:15" x14ac:dyDescent="0.2">
      <c r="A6" s="35" t="s">
        <v>24</v>
      </c>
      <c r="B6" s="35"/>
      <c r="C6" s="35"/>
      <c r="D6" s="14">
        <v>9</v>
      </c>
      <c r="E6" s="14">
        <v>9</v>
      </c>
      <c r="F6" s="14">
        <v>12</v>
      </c>
      <c r="G6" s="14">
        <v>4</v>
      </c>
      <c r="H6" s="14">
        <v>0</v>
      </c>
      <c r="I6" s="14">
        <v>16</v>
      </c>
      <c r="J6" s="14">
        <f>HUB!J6</f>
        <v>10</v>
      </c>
      <c r="K6" s="24">
        <f t="shared" si="0"/>
        <v>60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"/>
  <sheetViews>
    <sheetView workbookViewId="0">
      <selection activeCell="J28" sqref="J28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13.5</v>
      </c>
      <c r="E4" s="14">
        <v>11.399999999999999</v>
      </c>
      <c r="F4" s="14">
        <v>12</v>
      </c>
      <c r="G4" s="14">
        <v>7</v>
      </c>
      <c r="H4" s="14">
        <v>12</v>
      </c>
      <c r="I4" s="14">
        <v>14</v>
      </c>
      <c r="J4" s="14">
        <f>HUB!J4</f>
        <v>10</v>
      </c>
      <c r="K4" s="24">
        <f>SUM(D4:J4)</f>
        <v>79.900000000000006</v>
      </c>
    </row>
    <row r="5" spans="1:15" x14ac:dyDescent="0.2">
      <c r="A5" s="35" t="s">
        <v>23</v>
      </c>
      <c r="B5" s="35"/>
      <c r="C5" s="35"/>
      <c r="D5" s="14">
        <v>11.399999999999999</v>
      </c>
      <c r="E5" s="14">
        <v>10.5</v>
      </c>
      <c r="F5" s="14">
        <v>10.5</v>
      </c>
      <c r="G5" s="14">
        <v>7</v>
      </c>
      <c r="H5" s="14">
        <v>10.5</v>
      </c>
      <c r="I5" s="14">
        <v>14</v>
      </c>
      <c r="J5" s="14">
        <f>HUB!J5</f>
        <v>9.1999999999999993</v>
      </c>
      <c r="K5" s="24">
        <f t="shared" ref="K5:K6" si="0">SUM(D5:J5)</f>
        <v>73.099999999999994</v>
      </c>
    </row>
    <row r="6" spans="1:15" x14ac:dyDescent="0.2">
      <c r="A6" s="35" t="s">
        <v>24</v>
      </c>
      <c r="B6" s="35"/>
      <c r="C6" s="35"/>
      <c r="D6" s="14">
        <v>12</v>
      </c>
      <c r="E6" s="14">
        <v>10.5</v>
      </c>
      <c r="F6" s="14">
        <v>12</v>
      </c>
      <c r="G6" s="14">
        <v>7</v>
      </c>
      <c r="H6" s="14">
        <v>10.5</v>
      </c>
      <c r="I6" s="14">
        <v>12.8</v>
      </c>
      <c r="J6" s="14">
        <f>HUB!J6</f>
        <v>10</v>
      </c>
      <c r="K6" s="24">
        <f t="shared" si="0"/>
        <v>74.8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"/>
  <sheetViews>
    <sheetView workbookViewId="0">
      <selection activeCell="I6" sqref="I6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13.5</v>
      </c>
      <c r="E4" s="14">
        <v>15</v>
      </c>
      <c r="F4" s="14">
        <v>13.5</v>
      </c>
      <c r="G4" s="14">
        <v>8</v>
      </c>
      <c r="H4" s="14">
        <v>12</v>
      </c>
      <c r="I4" s="14">
        <v>16</v>
      </c>
      <c r="J4" s="14">
        <f>HUB!J4</f>
        <v>10</v>
      </c>
      <c r="K4" s="24">
        <f>SUM(D4:J4)</f>
        <v>88</v>
      </c>
    </row>
    <row r="5" spans="1:15" x14ac:dyDescent="0.2">
      <c r="A5" s="35" t="s">
        <v>23</v>
      </c>
      <c r="B5" s="35"/>
      <c r="C5" s="35"/>
      <c r="D5" s="14">
        <v>9</v>
      </c>
      <c r="E5" s="14">
        <v>9</v>
      </c>
      <c r="F5" s="14">
        <v>9</v>
      </c>
      <c r="G5" s="14">
        <v>6</v>
      </c>
      <c r="H5" s="14">
        <v>9</v>
      </c>
      <c r="I5" s="14">
        <v>12</v>
      </c>
      <c r="J5" s="14">
        <f>HUB!J5</f>
        <v>9.1999999999999993</v>
      </c>
      <c r="K5" s="24">
        <f t="shared" ref="K5:K6" si="0">SUM(D5:J5)</f>
        <v>63.2</v>
      </c>
    </row>
    <row r="6" spans="1:15" x14ac:dyDescent="0.2">
      <c r="A6" s="35" t="s">
        <v>24</v>
      </c>
      <c r="B6" s="35"/>
      <c r="C6" s="35"/>
      <c r="D6" s="14">
        <v>12</v>
      </c>
      <c r="E6" s="14">
        <v>12</v>
      </c>
      <c r="F6" s="14">
        <v>12</v>
      </c>
      <c r="G6" s="14">
        <v>6</v>
      </c>
      <c r="H6" s="14">
        <v>12</v>
      </c>
      <c r="I6" s="14">
        <v>16</v>
      </c>
      <c r="J6" s="14">
        <f>HUB!J6</f>
        <v>10</v>
      </c>
      <c r="K6" s="24">
        <f t="shared" si="0"/>
        <v>80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"/>
  <sheetViews>
    <sheetView workbookViewId="0">
      <selection activeCell="D4" sqref="D4:I6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14.399999999999999</v>
      </c>
      <c r="E4" s="14">
        <v>14.399999999999999</v>
      </c>
      <c r="F4" s="14">
        <v>14.399999999999999</v>
      </c>
      <c r="G4" s="14">
        <v>9.6</v>
      </c>
      <c r="H4" s="14">
        <v>14.700000000000001</v>
      </c>
      <c r="I4" s="14">
        <v>19.600000000000001</v>
      </c>
      <c r="J4" s="14">
        <f>HUB!J4</f>
        <v>10</v>
      </c>
      <c r="K4" s="24">
        <f>SUM(D4:J4)</f>
        <v>97.1</v>
      </c>
    </row>
    <row r="5" spans="1:15" x14ac:dyDescent="0.2">
      <c r="A5" s="35" t="s">
        <v>23</v>
      </c>
      <c r="B5" s="35"/>
      <c r="C5" s="35"/>
      <c r="D5" s="14">
        <v>14.100000000000001</v>
      </c>
      <c r="E5" s="14">
        <v>14.100000000000001</v>
      </c>
      <c r="F5" s="14">
        <v>14.100000000000001</v>
      </c>
      <c r="G5" s="14">
        <v>9.6</v>
      </c>
      <c r="H5" s="14">
        <v>14.399999999999999</v>
      </c>
      <c r="I5" s="14">
        <v>19.2</v>
      </c>
      <c r="J5" s="14">
        <f>HUB!J5</f>
        <v>9.1999999999999993</v>
      </c>
      <c r="K5" s="24">
        <f t="shared" ref="K5:K6" si="0">SUM(D5:J5)</f>
        <v>94.700000000000017</v>
      </c>
    </row>
    <row r="6" spans="1:15" x14ac:dyDescent="0.2">
      <c r="A6" s="35" t="s">
        <v>24</v>
      </c>
      <c r="B6" s="35"/>
      <c r="C6" s="35"/>
      <c r="D6" s="14">
        <v>14.100000000000001</v>
      </c>
      <c r="E6" s="14">
        <v>14.100000000000001</v>
      </c>
      <c r="F6" s="14">
        <v>14.399999999999999</v>
      </c>
      <c r="G6" s="14">
        <v>9.6</v>
      </c>
      <c r="H6" s="14">
        <v>14.399999999999999</v>
      </c>
      <c r="I6" s="14">
        <v>19.2</v>
      </c>
      <c r="J6" s="14">
        <f>HUB!J6</f>
        <v>10</v>
      </c>
      <c r="K6" s="24">
        <f t="shared" si="0"/>
        <v>95.8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"/>
  <sheetViews>
    <sheetView workbookViewId="0">
      <selection activeCell="D4" sqref="D4:I6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15</v>
      </c>
      <c r="E4" s="14">
        <v>15</v>
      </c>
      <c r="F4" s="14">
        <v>15</v>
      </c>
      <c r="G4" s="14">
        <v>10</v>
      </c>
      <c r="H4" s="14">
        <v>15</v>
      </c>
      <c r="I4" s="14">
        <v>20</v>
      </c>
      <c r="J4" s="14">
        <f>HUB!J4</f>
        <v>10</v>
      </c>
      <c r="K4" s="24">
        <f>SUM(D4:J4)</f>
        <v>100</v>
      </c>
    </row>
    <row r="5" spans="1:15" x14ac:dyDescent="0.2">
      <c r="A5" s="35" t="s">
        <v>23</v>
      </c>
      <c r="B5" s="35"/>
      <c r="C5" s="35"/>
      <c r="D5" s="14">
        <v>15</v>
      </c>
      <c r="E5" s="14">
        <v>12</v>
      </c>
      <c r="F5" s="14">
        <v>15</v>
      </c>
      <c r="G5" s="14">
        <v>10</v>
      </c>
      <c r="H5" s="14">
        <v>15</v>
      </c>
      <c r="I5" s="14">
        <v>20</v>
      </c>
      <c r="J5" s="14">
        <f>HUB!J5</f>
        <v>9.1999999999999993</v>
      </c>
      <c r="K5" s="24">
        <f t="shared" ref="K5:K6" si="0">SUM(D5:J5)</f>
        <v>96.2</v>
      </c>
    </row>
    <row r="6" spans="1:15" x14ac:dyDescent="0.2">
      <c r="A6" s="35" t="s">
        <v>24</v>
      </c>
      <c r="B6" s="35"/>
      <c r="C6" s="35"/>
      <c r="D6" s="14">
        <v>12</v>
      </c>
      <c r="E6" s="14">
        <v>15</v>
      </c>
      <c r="F6" s="14">
        <v>15</v>
      </c>
      <c r="G6" s="14">
        <v>10</v>
      </c>
      <c r="H6" s="14">
        <v>15</v>
      </c>
      <c r="I6" s="14">
        <v>20</v>
      </c>
      <c r="J6" s="14">
        <f>HUB!J6</f>
        <v>10</v>
      </c>
      <c r="K6" s="24">
        <f t="shared" si="0"/>
        <v>97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"/>
  <sheetViews>
    <sheetView workbookViewId="0">
      <selection activeCell="M19" sqref="M19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15</v>
      </c>
      <c r="E4" s="14">
        <v>10.5</v>
      </c>
      <c r="F4" s="14">
        <v>10.5</v>
      </c>
      <c r="G4" s="14">
        <v>8</v>
      </c>
      <c r="H4" s="14">
        <v>10.199999999999999</v>
      </c>
      <c r="I4" s="14">
        <v>16</v>
      </c>
      <c r="J4" s="14">
        <f>HUB!J4</f>
        <v>10</v>
      </c>
      <c r="K4" s="24">
        <f>SUM(D4:J4)</f>
        <v>80.2</v>
      </c>
    </row>
    <row r="5" spans="1:15" x14ac:dyDescent="0.2">
      <c r="A5" s="35" t="s">
        <v>23</v>
      </c>
      <c r="B5" s="35"/>
      <c r="C5" s="35"/>
      <c r="D5" s="14">
        <v>12</v>
      </c>
      <c r="E5" s="14">
        <v>10.5</v>
      </c>
      <c r="F5" s="14">
        <v>9</v>
      </c>
      <c r="G5" s="14">
        <v>6.8</v>
      </c>
      <c r="H5" s="14">
        <v>4.1999999999999993</v>
      </c>
      <c r="I5" s="14">
        <v>13.6</v>
      </c>
      <c r="J5" s="14">
        <f>HUB!J5</f>
        <v>9.1999999999999993</v>
      </c>
      <c r="K5" s="24">
        <f t="shared" ref="K5:K6" si="0">SUM(D5:J5)</f>
        <v>65.3</v>
      </c>
    </row>
    <row r="6" spans="1:15" x14ac:dyDescent="0.2">
      <c r="A6" s="35" t="s">
        <v>24</v>
      </c>
      <c r="B6" s="35"/>
      <c r="C6" s="35"/>
      <c r="D6" s="14">
        <v>12</v>
      </c>
      <c r="E6" s="14">
        <v>11.399999999999999</v>
      </c>
      <c r="F6" s="14">
        <v>10.5</v>
      </c>
      <c r="G6" s="14">
        <v>6.8</v>
      </c>
      <c r="H6" s="14">
        <v>4.1999999999999993</v>
      </c>
      <c r="I6" s="14">
        <v>15.2</v>
      </c>
      <c r="J6" s="14">
        <f>HUB!J6</f>
        <v>10</v>
      </c>
      <c r="K6" s="24">
        <f t="shared" si="0"/>
        <v>70.099999999999994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FD7F-090C-418F-8025-CDFAF2264A3B}">
  <dimension ref="A1:O6"/>
  <sheetViews>
    <sheetView workbookViewId="0">
      <selection activeCell="Q23" sqref="Q2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15</v>
      </c>
      <c r="E4" s="14">
        <v>12</v>
      </c>
      <c r="F4" s="14">
        <v>12</v>
      </c>
      <c r="G4" s="14">
        <v>10</v>
      </c>
      <c r="H4" s="14">
        <v>15</v>
      </c>
      <c r="I4" s="14">
        <v>20</v>
      </c>
      <c r="J4" s="14">
        <f>HUB!J4</f>
        <v>10</v>
      </c>
      <c r="K4" s="24">
        <f>SUM(D4:J4)</f>
        <v>94</v>
      </c>
    </row>
    <row r="5" spans="1:15" x14ac:dyDescent="0.2">
      <c r="A5" s="35" t="s">
        <v>23</v>
      </c>
      <c r="B5" s="35"/>
      <c r="C5" s="35"/>
      <c r="D5" s="14">
        <v>15</v>
      </c>
      <c r="E5" s="14">
        <v>15</v>
      </c>
      <c r="F5" s="14">
        <v>15</v>
      </c>
      <c r="G5" s="14">
        <v>10</v>
      </c>
      <c r="H5" s="14">
        <v>15</v>
      </c>
      <c r="I5" s="14">
        <v>20</v>
      </c>
      <c r="J5" s="14">
        <f>HUB!J5</f>
        <v>9.1999999999999993</v>
      </c>
      <c r="K5" s="24">
        <f t="shared" ref="K5:K6" si="0">SUM(D5:J5)</f>
        <v>99.2</v>
      </c>
    </row>
    <row r="6" spans="1:15" x14ac:dyDescent="0.2">
      <c r="A6" s="35" t="s">
        <v>24</v>
      </c>
      <c r="B6" s="35"/>
      <c r="C6" s="35"/>
      <c r="D6" s="14">
        <v>15</v>
      </c>
      <c r="E6" s="14">
        <v>9</v>
      </c>
      <c r="F6" s="14">
        <v>12</v>
      </c>
      <c r="G6" s="14">
        <v>10</v>
      </c>
      <c r="H6" s="14">
        <v>15</v>
      </c>
      <c r="I6" s="14">
        <v>20</v>
      </c>
      <c r="J6" s="14">
        <f>HUB!J6</f>
        <v>10</v>
      </c>
      <c r="K6" s="24">
        <f t="shared" si="0"/>
        <v>91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C452-63AD-4E1A-AA09-0386EA2460CA}">
  <dimension ref="A1:O6"/>
  <sheetViews>
    <sheetView workbookViewId="0">
      <selection activeCell="K4" sqref="K4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4"/>
      <c r="B3" s="34"/>
      <c r="C3" s="34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21</v>
      </c>
      <c r="K3" s="16" t="s">
        <v>17</v>
      </c>
      <c r="L3" s="2"/>
      <c r="M3" s="2"/>
      <c r="N3" s="2"/>
      <c r="O3" s="2"/>
    </row>
    <row r="4" spans="1:15" x14ac:dyDescent="0.2">
      <c r="A4" s="35" t="s">
        <v>22</v>
      </c>
      <c r="B4" s="35"/>
      <c r="C4" s="35"/>
      <c r="D4" s="14">
        <v>13.200000000000001</v>
      </c>
      <c r="E4" s="14">
        <v>12</v>
      </c>
      <c r="F4" s="14">
        <v>12.600000000000001</v>
      </c>
      <c r="G4" s="14">
        <v>8.8000000000000007</v>
      </c>
      <c r="H4" s="14">
        <v>12</v>
      </c>
      <c r="I4" s="14">
        <v>16</v>
      </c>
      <c r="J4" s="14">
        <f>HUB!J4</f>
        <v>10</v>
      </c>
      <c r="K4" s="24">
        <v>9</v>
      </c>
    </row>
    <row r="5" spans="1:15" x14ac:dyDescent="0.2">
      <c r="A5" s="35" t="s">
        <v>23</v>
      </c>
      <c r="B5" s="35"/>
      <c r="C5" s="35"/>
      <c r="D5" s="14">
        <v>13.200000000000001</v>
      </c>
      <c r="E5" s="14">
        <v>12</v>
      </c>
      <c r="F5" s="14">
        <v>12.299999999999999</v>
      </c>
      <c r="G5" s="14">
        <v>8.8000000000000007</v>
      </c>
      <c r="H5" s="14">
        <v>11.7</v>
      </c>
      <c r="I5" s="14">
        <v>16</v>
      </c>
      <c r="J5" s="14">
        <f>HUB!J5</f>
        <v>9.1999999999999993</v>
      </c>
      <c r="K5" s="24">
        <f t="shared" ref="K5:K6" si="0">SUM(D5:J5)</f>
        <v>83.2</v>
      </c>
    </row>
    <row r="6" spans="1:15" x14ac:dyDescent="0.2">
      <c r="A6" s="35" t="s">
        <v>24</v>
      </c>
      <c r="B6" s="35"/>
      <c r="C6" s="35"/>
      <c r="D6" s="14">
        <v>9</v>
      </c>
      <c r="E6" s="14">
        <v>10.199999999999999</v>
      </c>
      <c r="F6" s="14">
        <v>12</v>
      </c>
      <c r="G6" s="14">
        <v>6</v>
      </c>
      <c r="H6" s="14">
        <v>12</v>
      </c>
      <c r="I6" s="14">
        <v>16</v>
      </c>
      <c r="J6" s="14">
        <f>HUB!J6</f>
        <v>10</v>
      </c>
      <c r="K6" s="24">
        <f t="shared" si="0"/>
        <v>75.2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2022-12-22T14:45:06Z</dcterms:modified>
</cp:coreProperties>
</file>