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2\Bid Evaluations - Clean\"/>
    </mc:Choice>
  </mc:AlternateContent>
  <xr:revisionPtr revIDLastSave="0" documentId="8_{A0EAB0BA-EB68-41E1-9771-44AEE6A049A1}" xr6:coauthVersionLast="47" xr6:coauthVersionMax="47" xr10:uidLastSave="{00000000-0000-0000-0000-000000000000}"/>
  <bookViews>
    <workbookView xWindow="-120" yWindow="-120" windowWidth="25440" windowHeight="15390" tabRatio="829" activeTab="6" xr2:uid="{00000000-000D-0000-FFFF-FFFF00000000}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Evaluator 6" sheetId="10" r:id="rId6"/>
    <sheet name="Summary" sheetId="1" r:id="rId7"/>
    <sheet name="Evaluation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F7" i="1" s="1"/>
  <c r="G7" i="1" s="1"/>
  <c r="R7" i="1" s="1"/>
  <c r="S7" i="1" s="1"/>
  <c r="R8" i="1"/>
  <c r="R9" i="1"/>
  <c r="P8" i="1"/>
  <c r="P9" i="1"/>
  <c r="P7" i="1"/>
  <c r="N8" i="1"/>
  <c r="O8" i="1" s="1"/>
  <c r="N9" i="1"/>
  <c r="O9" i="1" s="1"/>
  <c r="N7" i="1"/>
  <c r="O7" i="1" s="1"/>
  <c r="J6" i="1"/>
  <c r="F8" i="1"/>
  <c r="F9" i="1"/>
  <c r="E8" i="1"/>
  <c r="E9" i="1"/>
  <c r="E7" i="1"/>
  <c r="D8" i="1"/>
  <c r="D9" i="1"/>
  <c r="D7" i="1"/>
  <c r="C8" i="1"/>
  <c r="C9" i="1"/>
  <c r="C7" i="1"/>
  <c r="K5" i="4"/>
  <c r="K6" i="4"/>
  <c r="K6" i="10" l="1"/>
  <c r="K5" i="10"/>
  <c r="K4" i="10"/>
  <c r="K6" i="9"/>
  <c r="K5" i="9"/>
  <c r="K4" i="9"/>
  <c r="K6" i="5"/>
  <c r="K5" i="5"/>
  <c r="K4" i="5"/>
  <c r="K6" i="3"/>
  <c r="K5" i="3"/>
  <c r="K4" i="3"/>
  <c r="K5" i="2"/>
  <c r="K6" i="2"/>
  <c r="K4" i="2"/>
  <c r="J7" i="1"/>
  <c r="K7" i="1" s="1"/>
  <c r="J9" i="1"/>
  <c r="K9" i="1" s="1"/>
  <c r="J8" i="1"/>
  <c r="K8" i="1" s="1"/>
  <c r="L8" i="1" l="1"/>
  <c r="L9" i="1"/>
  <c r="L7" i="1"/>
  <c r="B8" i="1"/>
  <c r="B9" i="1"/>
  <c r="B7" i="1"/>
  <c r="A8" i="1" l="1"/>
  <c r="A9" i="1"/>
  <c r="A7" i="1"/>
  <c r="G9" i="1" l="1"/>
  <c r="G8" i="1"/>
  <c r="S8" i="1" l="1"/>
  <c r="S9" i="1"/>
  <c r="H8" i="1"/>
  <c r="H9" i="1"/>
  <c r="H7" i="1"/>
</calcChain>
</file>

<file path=xl/sharedStrings.xml><?xml version="1.0" encoding="utf-8"?>
<sst xmlns="http://schemas.openxmlformats.org/spreadsheetml/2006/main" count="125" uniqueCount="53">
  <si>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</si>
  <si>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</si>
  <si>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</si>
  <si>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</si>
  <si>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</si>
  <si>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</si>
  <si>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</si>
  <si>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</si>
  <si>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</si>
  <si>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</si>
  <si>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</si>
  <si>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</si>
  <si>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</si>
  <si>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</si>
  <si>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</si>
  <si>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</si>
  <si>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</si>
  <si>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</si>
  <si>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</si>
  <si>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</si>
  <si>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</si>
  <si>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</si>
  <si>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</si>
  <si>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</si>
  <si>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Criteria 7</t>
  </si>
  <si>
    <t>Lanier Parking</t>
  </si>
  <si>
    <t>SP University Services</t>
  </si>
  <si>
    <t>The Car Park</t>
  </si>
  <si>
    <t>RFP783-22014 Parking Management Service</t>
  </si>
  <si>
    <t>HUB</t>
  </si>
  <si>
    <t>University of Houston Evaluation Matrix $1 Million+</t>
  </si>
  <si>
    <t>RFP783-22014 Parking Management Services - SHORTLIST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</si>
  <si>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</si>
  <si>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</si>
  <si>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</si>
  <si>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</si>
  <si>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</si>
  <si>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</si>
  <si>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</si>
  <si>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</si>
  <si>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</si>
  <si>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</si>
  <si>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 xml:space="preserve"> Criteria 7</t>
  </si>
  <si>
    <t>Cost: Financial bid package **ONLY PM  WILL EVALUATE COST**</t>
  </si>
  <si>
    <t>Maintenance Philosophy and Approach</t>
  </si>
  <si>
    <t>Enforecement Philosophy and Approach</t>
  </si>
  <si>
    <t>Special Events/Valet Philosophy and Approach</t>
  </si>
  <si>
    <t>Value Added Contract Enhancements</t>
  </si>
  <si>
    <t>On-site General Manager Interview</t>
  </si>
  <si>
    <r>
      <t xml:space="preserve">Respondent’s Past HUB/MBE/WBE Goal Attainment and Quality of Procedures for UHS HUB Goal Attainment on this Project   </t>
    </r>
    <r>
      <rPr>
        <b/>
        <sz val="8"/>
        <color rgb="FFFF0000"/>
        <rFont val="Arial"/>
        <family val="2"/>
      </rPr>
      <t>**ONLY HUB DEPARTMENT  WILL EVALUATE COST**</t>
    </r>
  </si>
  <si>
    <t>Points (1-5)</t>
  </si>
  <si>
    <t xml:space="preserve">Committee Members: </t>
  </si>
  <si>
    <t>Updated: 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</si>
</sst>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77">
    <xf numFmtId="0" fontId="0" fillId="0" borderId="0" xfId="0"/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left"/>
    </xf>
    <xf numFmtId="0" fontId="34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Border="1" applyAlignment="1">
      <alignment horizontal="right"/>
    </xf>
    <xf numFmtId="0" fontId="38" fillId="0" borderId="0" xfId="0" applyFont="1" applyAlignment="1">
      <alignment horizontal="left"/>
    </xf>
    <xf numFmtId="0" fontId="38" fillId="25" borderId="0" xfId="0" applyFont="1" applyFill="1"/>
    <xf numFmtId="0" fontId="39" fillId="25" borderId="0" xfId="0" applyFont="1" applyFill="1"/>
    <xf numFmtId="0" fontId="11" fillId="25" borderId="0" xfId="0" applyFont="1" applyFill="1"/>
    <xf numFmtId="0" fontId="12" fillId="25" borderId="0" xfId="0" applyFont="1" applyFill="1"/>
    <xf numFmtId="0" fontId="11" fillId="25" borderId="0" xfId="0" applyFont="1" applyFill="1" applyAlignment="1">
      <alignment horizontal="left" vertical="center"/>
    </xf>
    <xf numFmtId="0" fontId="11" fillId="25" borderId="0" xfId="0" applyFont="1" applyFill="1" applyAlignment="1">
      <alignment horizontal="right" textRotation="90" wrapText="1"/>
    </xf>
    <xf numFmtId="0" fontId="32" fillId="25" borderId="0" xfId="0" applyFont="1" applyFill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2" xfId="0" applyFont="1" applyFill="1" applyBorder="1" applyAlignment="1">
      <alignment horizontal="right"/>
    </xf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40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38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 textRotation="90"/>
    </xf>
    <xf numFmtId="0" fontId="33" fillId="25" borderId="0" xfId="0" applyFont="1" applyFill="1" applyAlignment="1">
      <alignment horizontal="right"/>
    </xf>
    <xf numFmtId="0" fontId="13" fillId="0" borderId="0" xfId="98"/>
    <xf numFmtId="0" fontId="36" fillId="0" borderId="10" xfId="47" applyFont="1" applyBorder="1" applyAlignment="1">
      <alignment horizontal="left"/>
    </xf>
    <xf numFmtId="0" fontId="35" fillId="0" borderId="0" xfId="0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0" borderId="0" xfId="0" applyFont="1" applyAlignment="1">
      <alignment horizontal="left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wrapText="1"/>
    </xf>
    <xf numFmtId="0" fontId="13" fillId="25" borderId="0" xfId="98" applyFill="1"/>
    <xf numFmtId="0" fontId="11" fillId="0" borderId="0" xfId="98" applyFont="1" applyAlignment="1">
      <alignment horizontal="left"/>
    </xf>
    <xf numFmtId="0" fontId="12" fillId="25" borderId="0" xfId="98" applyFont="1" applyFill="1"/>
    <xf numFmtId="0" fontId="45" fillId="25" borderId="0" xfId="0" applyFont="1" applyFill="1" applyAlignment="1">
      <alignment horizontal="left"/>
    </xf>
    <xf numFmtId="0" fontId="13" fillId="26" borderId="0" xfId="0" applyFont="1" applyFill="1" applyAlignment="1">
      <alignment horizontal="center"/>
    </xf>
    <xf numFmtId="164" fontId="42" fillId="0" borderId="0" xfId="0" applyNumberFormat="1" applyFont="1" applyAlignment="1">
      <alignment horizontal="center"/>
    </xf>
    <xf numFmtId="0" fontId="42" fillId="25" borderId="0" xfId="0" applyFont="1" applyFill="1"/>
    <xf numFmtId="0" fontId="46" fillId="25" borderId="0" xfId="102" applyFont="1" applyFill="1"/>
    <xf numFmtId="0" fontId="45" fillId="25" borderId="0" xfId="0" applyFont="1" applyFill="1"/>
    <xf numFmtId="0" fontId="47" fillId="25" borderId="0" xfId="98" applyFont="1" applyFill="1"/>
    <xf numFmtId="0" fontId="44" fillId="25" borderId="0" xfId="102" applyFill="1"/>
    <xf numFmtId="0" fontId="13" fillId="25" borderId="0" xfId="98" applyFill="1" applyAlignment="1">
      <alignment horizontal="center"/>
    </xf>
    <xf numFmtId="0" fontId="47" fillId="27" borderId="16" xfId="98" applyFont="1" applyFill="1" applyBorder="1" applyAlignment="1">
      <alignment horizontal="left"/>
    </xf>
    <xf numFmtId="0" fontId="47" fillId="27" borderId="17" xfId="98" applyFont="1" applyFill="1" applyBorder="1" applyAlignment="1">
      <alignment horizontal="left"/>
    </xf>
    <xf numFmtId="0" fontId="47" fillId="27" borderId="18" xfId="98" applyFont="1" applyFill="1" applyBorder="1" applyAlignment="1">
      <alignment horizontal="left"/>
    </xf>
    <xf numFmtId="0" fontId="48" fillId="25" borderId="16" xfId="98" applyFont="1" applyFill="1" applyBorder="1" applyAlignment="1">
      <alignment horizontal="left" vertical="top" wrapText="1"/>
    </xf>
    <xf numFmtId="0" fontId="40" fillId="25" borderId="17" xfId="98" applyFont="1" applyFill="1" applyBorder="1" applyAlignment="1">
      <alignment horizontal="left" vertical="top" wrapText="1"/>
    </xf>
    <xf numFmtId="0" fontId="40" fillId="25" borderId="18" xfId="98" applyFont="1" applyFill="1" applyBorder="1" applyAlignment="1">
      <alignment horizontal="left" vertical="top" wrapText="1"/>
    </xf>
    <xf numFmtId="0" fontId="40" fillId="25" borderId="16" xfId="98" applyFont="1" applyFill="1" applyBorder="1" applyAlignment="1">
      <alignment horizontal="left" vertical="top" wrapText="1"/>
    </xf>
    <xf numFmtId="0" fontId="49" fillId="25" borderId="0" xfId="98" applyFont="1" applyFill="1" applyAlignment="1">
      <alignment wrapText="1"/>
    </xf>
    <xf numFmtId="0" fontId="49" fillId="24" borderId="19" xfId="98" applyFont="1" applyFill="1" applyBorder="1" applyAlignment="1">
      <alignment horizontal="center" wrapText="1"/>
    </xf>
    <xf numFmtId="0" fontId="49" fillId="24" borderId="20" xfId="98" applyFont="1" applyFill="1" applyBorder="1" applyAlignment="1">
      <alignment horizontal="center" wrapText="1"/>
    </xf>
    <xf numFmtId="0" fontId="49" fillId="24" borderId="21" xfId="98" applyFont="1" applyFill="1" applyBorder="1" applyAlignment="1">
      <alignment horizontal="center" wrapText="1"/>
    </xf>
    <xf numFmtId="0" fontId="49" fillId="25" borderId="0" xfId="98" applyFont="1" applyFill="1" applyAlignment="1">
      <alignment horizontal="center" wrapText="1"/>
    </xf>
    <xf numFmtId="0" fontId="35" fillId="25" borderId="11" xfId="98" applyFont="1" applyFill="1" applyBorder="1" applyAlignment="1">
      <alignment wrapText="1"/>
    </xf>
    <xf numFmtId="0" fontId="13" fillId="26" borderId="13" xfId="98" applyFill="1" applyBorder="1" applyAlignment="1">
      <alignment horizontal="center"/>
    </xf>
    <xf numFmtId="0" fontId="13" fillId="26" borderId="11" xfId="98" applyFill="1" applyBorder="1" applyAlignment="1">
      <alignment horizontal="center"/>
    </xf>
    <xf numFmtId="0" fontId="13" fillId="26" borderId="22" xfId="98" applyFill="1" applyBorder="1" applyAlignment="1">
      <alignment horizontal="center"/>
    </xf>
    <xf numFmtId="0" fontId="35" fillId="25" borderId="12" xfId="98" applyFont="1" applyFill="1" applyBorder="1" applyAlignment="1">
      <alignment wrapText="1"/>
    </xf>
    <xf numFmtId="0" fontId="13" fillId="26" borderId="15" xfId="98" applyFill="1" applyBorder="1" applyAlignment="1">
      <alignment horizontal="center"/>
    </xf>
    <xf numFmtId="0" fontId="13" fillId="26" borderId="12" xfId="98" applyFill="1" applyBorder="1" applyAlignment="1">
      <alignment horizontal="center"/>
    </xf>
    <xf numFmtId="0" fontId="13" fillId="26" borderId="23" xfId="98" applyFill="1" applyBorder="1" applyAlignment="1">
      <alignment horizontal="center"/>
    </xf>
    <xf numFmtId="0" fontId="13" fillId="28" borderId="0" xfId="98" applyFill="1"/>
    <xf numFmtId="0" fontId="13" fillId="28" borderId="24" xfId="98" applyFill="1" applyBorder="1"/>
    <xf numFmtId="0" fontId="13" fillId="25" borderId="10" xfId="98" applyFill="1" applyBorder="1"/>
    <xf numFmtId="0" fontId="50" fillId="25" borderId="0" xfId="98" applyFont="1" applyFill="1"/>
    <xf numFmtId="0" fontId="13" fillId="25" borderId="0" xfId="98" applyFill="1" applyAlignment="1">
      <alignment wrapText="1"/>
    </xf>
    <xf numFmtId="0" fontId="51" fillId="0" borderId="0" xfId="0" applyFont="1" applyAlignment="1">
      <alignment horizontal="left"/>
    </xf>
    <xf numFmtId="0" fontId="35" fillId="25" borderId="0" xfId="98" applyFont="1" applyFill="1"/>
    <xf numFmtId="0" fontId="40" fillId="25" borderId="0" xfId="98" applyFont="1" applyFill="1"/>
  </cellXfs>
  <cellStyles count="10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Hyperlink" xfId="102" builtinId="8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E9C2728D-2C77-428B-974F-F773DEB71DFC}"/>
    <cellStyle name="Normal 4 2" xfId="47" xr:uid="{00000000-0005-0000-0000-00004E000000}"/>
    <cellStyle name="Normal 4 3" xfId="90" xr:uid="{00000000-0005-0000-0000-00004F000000}"/>
    <cellStyle name="Normal 4 4" xfId="91" xr:uid="{00000000-0005-0000-0000-000050000000}"/>
    <cellStyle name="Normal 4 5" xfId="92" xr:uid="{00000000-0005-0000-0000-000051000000}"/>
    <cellStyle name="Normal 4 6" xfId="93" xr:uid="{00000000-0005-0000-0000-000052000000}"/>
    <cellStyle name="Normal 4 7" xfId="94" xr:uid="{00000000-0005-0000-0000-000053000000}"/>
    <cellStyle name="Normal 4 8" xfId="95" xr:uid="{00000000-0005-0000-0000-000054000000}"/>
    <cellStyle name="Normal 4 9" xfId="96" xr:uid="{00000000-0005-0000-0000-000055000000}"/>
    <cellStyle name="Normal 5" xfId="98" xr:uid="{03A7E0E3-2163-4AA9-A3B7-6E8181DF36CA}"/>
    <cellStyle name="Normal 6" xfId="97" xr:uid="{EDAF7700-9B9B-4BA1-8FD3-FF03C9FCDBE0}"/>
    <cellStyle name="Note 2" xfId="5" xr:uid="{00000000-0005-0000-0000-000056000000}"/>
    <cellStyle name="Note 3" xfId="89" xr:uid="{00000000-0005-0000-0000-000057000000}"/>
    <cellStyle name="Note 4" xfId="42" xr:uid="{00000000-0005-0000-0000-000058000000}"/>
    <cellStyle name="Note 4 2" xfId="99" xr:uid="{92077F57-CBA4-48F2-9C2E-B6BAE31D056B}"/>
    <cellStyle name="Output 2" xfId="84" xr:uid="{00000000-0005-0000-0000-000059000000}"/>
    <cellStyle name="Output 3" xfId="43" xr:uid="{00000000-0005-0000-0000-00005A000000}"/>
    <cellStyle name="Percent 2" xfId="101" xr:uid="{AE4D2048-AAF2-4B73-9AE6-0A953E8EFC1F}"/>
    <cellStyle name="Title 2" xfId="85" xr:uid="{00000000-0005-0000-0000-00005B000000}"/>
    <cellStyle name="Title 3" xfId="44" xr:uid="{00000000-0005-0000-0000-00005C000000}"/>
    <cellStyle name="Total 2" xfId="86" xr:uid="{00000000-0005-0000-0000-00005D000000}"/>
    <cellStyle name="Total 3" xfId="45" xr:uid="{00000000-0005-0000-0000-00005E000000}"/>
    <cellStyle name="Warning Text 2" xfId="87" xr:uid="{00000000-0005-0000-0000-00005F000000}"/>
    <cellStyle name="Warning Text 3" xfId="46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A3687B-ECBB-4041-8045-B9B6500D1EFC}"/>
            </a:ext>
          </a:extLst>
        </xdr:cNvPr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7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CB97C56-340C-4DB7-B02F-D44F06E0E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1429EE1-5AEF-4DFE-B62D-8C988910A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workbookViewId="0">
      <selection activeCell="F6" sqref="F6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24</v>
      </c>
      <c r="K3" s="6" t="s">
        <v>13</v>
      </c>
    </row>
    <row r="4" spans="1:11" x14ac:dyDescent="0.2">
      <c r="A4" s="32" t="s">
        <v>25</v>
      </c>
      <c r="B4" s="32"/>
      <c r="C4" s="32"/>
      <c r="D4" s="30">
        <v>0</v>
      </c>
      <c r="E4" s="30">
        <v>8</v>
      </c>
      <c r="F4" s="30">
        <v>13.5</v>
      </c>
      <c r="G4" s="30">
        <v>8</v>
      </c>
      <c r="H4" s="30">
        <v>8</v>
      </c>
      <c r="I4" s="30">
        <v>8</v>
      </c>
      <c r="J4" s="30">
        <v>0</v>
      </c>
      <c r="K4" s="30">
        <f>SUM(D4:J4)</f>
        <v>45.5</v>
      </c>
    </row>
    <row r="5" spans="1:11" x14ac:dyDescent="0.2">
      <c r="A5" s="32" t="s">
        <v>26</v>
      </c>
      <c r="B5" s="32"/>
      <c r="C5" s="32"/>
      <c r="D5" s="30">
        <v>0</v>
      </c>
      <c r="E5" s="30">
        <v>8</v>
      </c>
      <c r="F5" s="30">
        <v>12</v>
      </c>
      <c r="G5" s="30">
        <v>8.5</v>
      </c>
      <c r="H5" s="30">
        <v>8.5</v>
      </c>
      <c r="I5" s="30">
        <v>7.5</v>
      </c>
      <c r="J5" s="30">
        <v>0</v>
      </c>
      <c r="K5" s="30">
        <f t="shared" ref="K5:K6" si="0">SUM(D5:J5)</f>
        <v>44.5</v>
      </c>
    </row>
    <row r="6" spans="1:11" x14ac:dyDescent="0.2">
      <c r="A6" s="32" t="s">
        <v>27</v>
      </c>
      <c r="B6" s="32"/>
      <c r="C6" s="32"/>
      <c r="D6" s="30">
        <v>0</v>
      </c>
      <c r="E6" s="30">
        <v>7</v>
      </c>
      <c r="F6" s="30">
        <v>10.5</v>
      </c>
      <c r="G6" s="30">
        <v>6</v>
      </c>
      <c r="H6" s="30">
        <v>7</v>
      </c>
      <c r="I6" s="30">
        <v>7</v>
      </c>
      <c r="J6" s="30">
        <v>0</v>
      </c>
      <c r="K6" s="30">
        <f t="shared" si="0"/>
        <v>37.5</v>
      </c>
    </row>
  </sheetData>
  <mergeCells count="4">
    <mergeCell ref="A3:C3"/>
    <mergeCell ref="A6:C6"/>
    <mergeCell ref="A4:C4"/>
    <mergeCell ref="A5:C5"/>
  </mergeCells>
  <phoneticPr fontId="41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workbookViewId="0">
      <selection activeCell="M14" sqref="M14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24</v>
      </c>
      <c r="K3" s="6" t="s">
        <v>13</v>
      </c>
    </row>
    <row r="4" spans="1:11" x14ac:dyDescent="0.2">
      <c r="A4" s="32" t="s">
        <v>25</v>
      </c>
      <c r="B4" s="32"/>
      <c r="C4" s="32"/>
      <c r="D4" s="30">
        <v>0</v>
      </c>
      <c r="E4" s="30">
        <v>8</v>
      </c>
      <c r="F4" s="30">
        <v>12</v>
      </c>
      <c r="G4" s="30">
        <v>8</v>
      </c>
      <c r="H4" s="30">
        <v>8</v>
      </c>
      <c r="I4" s="30">
        <v>8</v>
      </c>
      <c r="J4" s="30">
        <v>0</v>
      </c>
      <c r="K4" s="30">
        <f>SUM(D4:J4)</f>
        <v>44</v>
      </c>
    </row>
    <row r="5" spans="1:11" x14ac:dyDescent="0.2">
      <c r="A5" s="32" t="s">
        <v>26</v>
      </c>
      <c r="B5" s="32"/>
      <c r="C5" s="32"/>
      <c r="D5" s="30">
        <v>0</v>
      </c>
      <c r="E5" s="30">
        <v>8</v>
      </c>
      <c r="F5" s="30">
        <v>12</v>
      </c>
      <c r="G5" s="30">
        <v>9</v>
      </c>
      <c r="H5" s="30">
        <v>8.5</v>
      </c>
      <c r="I5" s="30">
        <v>7.5</v>
      </c>
      <c r="J5" s="30">
        <v>0</v>
      </c>
      <c r="K5" s="30">
        <f t="shared" ref="K5:K6" si="0">SUM(D5:J5)</f>
        <v>45</v>
      </c>
    </row>
    <row r="6" spans="1:11" x14ac:dyDescent="0.2">
      <c r="A6" s="32" t="s">
        <v>27</v>
      </c>
      <c r="B6" s="32"/>
      <c r="C6" s="32"/>
      <c r="D6" s="30">
        <v>0</v>
      </c>
      <c r="E6" s="30">
        <v>8</v>
      </c>
      <c r="F6" s="30">
        <v>12</v>
      </c>
      <c r="G6" s="30">
        <v>8</v>
      </c>
      <c r="H6" s="30">
        <v>8</v>
      </c>
      <c r="I6" s="30">
        <v>7</v>
      </c>
      <c r="J6" s="30">
        <v>0</v>
      </c>
      <c r="K6" s="30">
        <f t="shared" si="0"/>
        <v>43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"/>
  <sheetViews>
    <sheetView workbookViewId="0">
      <selection activeCell="G14" sqref="G14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24</v>
      </c>
      <c r="K3" s="6" t="s">
        <v>13</v>
      </c>
    </row>
    <row r="4" spans="1:11" x14ac:dyDescent="0.2">
      <c r="A4" s="32" t="s">
        <v>25</v>
      </c>
      <c r="B4" s="32"/>
      <c r="C4" s="32"/>
      <c r="D4" s="30">
        <v>0</v>
      </c>
      <c r="E4" s="30">
        <v>8</v>
      </c>
      <c r="F4" s="30">
        <v>12</v>
      </c>
      <c r="G4" s="30">
        <v>9</v>
      </c>
      <c r="H4" s="30">
        <v>8</v>
      </c>
      <c r="I4" s="30">
        <v>9</v>
      </c>
      <c r="J4" s="30">
        <v>0</v>
      </c>
      <c r="K4" s="30">
        <f>SUM(D4:J4)</f>
        <v>46</v>
      </c>
    </row>
    <row r="5" spans="1:11" x14ac:dyDescent="0.2">
      <c r="A5" s="32" t="s">
        <v>26</v>
      </c>
      <c r="B5" s="32"/>
      <c r="C5" s="32"/>
      <c r="D5" s="30">
        <v>0</v>
      </c>
      <c r="E5" s="30">
        <v>8</v>
      </c>
      <c r="F5" s="30">
        <v>12</v>
      </c>
      <c r="G5" s="30">
        <v>8</v>
      </c>
      <c r="H5" s="30">
        <v>7</v>
      </c>
      <c r="I5" s="30">
        <v>7</v>
      </c>
      <c r="J5" s="30">
        <v>0</v>
      </c>
      <c r="K5" s="30">
        <f t="shared" ref="K5:K6" si="0">SUM(D5:J5)</f>
        <v>42</v>
      </c>
    </row>
    <row r="6" spans="1:11" x14ac:dyDescent="0.2">
      <c r="A6" s="32" t="s">
        <v>27</v>
      </c>
      <c r="B6" s="32"/>
      <c r="C6" s="32"/>
      <c r="D6" s="30">
        <v>0</v>
      </c>
      <c r="E6" s="30">
        <v>9</v>
      </c>
      <c r="F6" s="30">
        <v>10.5</v>
      </c>
      <c r="G6" s="30">
        <v>7</v>
      </c>
      <c r="H6" s="30">
        <v>7</v>
      </c>
      <c r="I6" s="30">
        <v>7</v>
      </c>
      <c r="J6" s="30">
        <v>0</v>
      </c>
      <c r="K6" s="30">
        <f t="shared" si="0"/>
        <v>40.5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workbookViewId="0">
      <selection activeCell="I18" sqref="I18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24</v>
      </c>
      <c r="K3" s="6" t="s">
        <v>13</v>
      </c>
    </row>
    <row r="4" spans="1:11" x14ac:dyDescent="0.2">
      <c r="A4" s="32" t="s">
        <v>25</v>
      </c>
      <c r="B4" s="32"/>
      <c r="C4" s="32"/>
      <c r="D4" s="30">
        <v>0</v>
      </c>
      <c r="E4" s="30">
        <v>10</v>
      </c>
      <c r="F4" s="30">
        <v>15</v>
      </c>
      <c r="G4" s="30">
        <v>10</v>
      </c>
      <c r="H4" s="30">
        <v>8</v>
      </c>
      <c r="I4" s="30">
        <v>10</v>
      </c>
      <c r="J4" s="30">
        <v>0</v>
      </c>
      <c r="K4" s="30">
        <f>SUM(D4:J4)</f>
        <v>53</v>
      </c>
    </row>
    <row r="5" spans="1:11" x14ac:dyDescent="0.2">
      <c r="A5" s="32" t="s">
        <v>26</v>
      </c>
      <c r="B5" s="32"/>
      <c r="C5" s="32"/>
      <c r="D5" s="30">
        <v>0</v>
      </c>
      <c r="E5" s="30">
        <v>8</v>
      </c>
      <c r="F5" s="30">
        <v>12</v>
      </c>
      <c r="G5" s="30">
        <v>8</v>
      </c>
      <c r="H5" s="30">
        <v>8</v>
      </c>
      <c r="I5" s="30">
        <v>6</v>
      </c>
      <c r="J5" s="30">
        <v>0</v>
      </c>
      <c r="K5" s="30">
        <f t="shared" ref="K5:K6" si="0">SUM(D5:J5)</f>
        <v>42</v>
      </c>
    </row>
    <row r="6" spans="1:11" x14ac:dyDescent="0.2">
      <c r="A6" s="32" t="s">
        <v>27</v>
      </c>
      <c r="B6" s="32"/>
      <c r="C6" s="32"/>
      <c r="D6" s="30">
        <v>0</v>
      </c>
      <c r="E6" s="30">
        <v>8</v>
      </c>
      <c r="F6" s="30">
        <v>12</v>
      </c>
      <c r="G6" s="30">
        <v>8</v>
      </c>
      <c r="H6" s="30">
        <v>6</v>
      </c>
      <c r="I6" s="30">
        <v>6</v>
      </c>
      <c r="J6" s="30">
        <v>0</v>
      </c>
      <c r="K6" s="30">
        <f t="shared" si="0"/>
        <v>40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6"/>
  <sheetViews>
    <sheetView workbookViewId="0">
      <selection activeCell="K5" sqref="K5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24</v>
      </c>
      <c r="K3" s="6" t="s">
        <v>13</v>
      </c>
    </row>
    <row r="4" spans="1:11" x14ac:dyDescent="0.2">
      <c r="A4" s="32" t="s">
        <v>25</v>
      </c>
      <c r="B4" s="32"/>
      <c r="C4" s="32"/>
      <c r="D4" s="30">
        <v>28</v>
      </c>
      <c r="E4" s="30">
        <v>6</v>
      </c>
      <c r="F4" s="30">
        <v>10.5</v>
      </c>
      <c r="G4" s="30">
        <v>7</v>
      </c>
      <c r="H4" s="30">
        <v>8</v>
      </c>
      <c r="I4" s="30">
        <v>8</v>
      </c>
      <c r="J4" s="30">
        <v>0</v>
      </c>
      <c r="K4" s="30">
        <f>SUM(E4:J4)</f>
        <v>39.5</v>
      </c>
    </row>
    <row r="5" spans="1:11" x14ac:dyDescent="0.2">
      <c r="A5" s="32" t="s">
        <v>26</v>
      </c>
      <c r="B5" s="32"/>
      <c r="C5" s="32"/>
      <c r="D5" s="30">
        <v>28</v>
      </c>
      <c r="E5" s="30">
        <v>7</v>
      </c>
      <c r="F5" s="30">
        <v>10.5</v>
      </c>
      <c r="G5" s="30">
        <v>7</v>
      </c>
      <c r="H5" s="30">
        <v>7</v>
      </c>
      <c r="I5" s="30">
        <v>7</v>
      </c>
      <c r="J5" s="30">
        <v>0</v>
      </c>
      <c r="K5" s="30">
        <f t="shared" ref="K5:K6" si="0">SUM(E5:J5)</f>
        <v>38.5</v>
      </c>
    </row>
    <row r="6" spans="1:11" x14ac:dyDescent="0.2">
      <c r="A6" s="32" t="s">
        <v>27</v>
      </c>
      <c r="B6" s="32"/>
      <c r="C6" s="32"/>
      <c r="D6" s="30">
        <v>24.5</v>
      </c>
      <c r="E6" s="30">
        <v>6</v>
      </c>
      <c r="F6" s="30">
        <v>9</v>
      </c>
      <c r="G6" s="30">
        <v>7</v>
      </c>
      <c r="H6" s="30">
        <v>8</v>
      </c>
      <c r="I6" s="30">
        <v>6</v>
      </c>
      <c r="J6" s="30">
        <v>0</v>
      </c>
      <c r="K6" s="30">
        <f t="shared" si="0"/>
        <v>36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workbookViewId="0">
      <selection activeCell="F13" sqref="F13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1"/>
      <c r="B3" s="31"/>
      <c r="C3" s="31"/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24</v>
      </c>
      <c r="K3" s="6" t="s">
        <v>13</v>
      </c>
    </row>
    <row r="4" spans="1:11" x14ac:dyDescent="0.2">
      <c r="A4" s="32" t="s">
        <v>25</v>
      </c>
      <c r="B4" s="32"/>
      <c r="C4" s="32"/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10</v>
      </c>
      <c r="K4" s="30">
        <f>SUM(D4:J4)</f>
        <v>10</v>
      </c>
    </row>
    <row r="5" spans="1:11" x14ac:dyDescent="0.2">
      <c r="A5" s="32" t="s">
        <v>26</v>
      </c>
      <c r="B5" s="32"/>
      <c r="C5" s="32"/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10</v>
      </c>
      <c r="K5" s="30">
        <f t="shared" ref="K5:K6" si="0">SUM(D5:J5)</f>
        <v>10</v>
      </c>
    </row>
    <row r="6" spans="1:11" x14ac:dyDescent="0.2">
      <c r="A6" s="32" t="s">
        <v>27</v>
      </c>
      <c r="B6" s="32"/>
      <c r="C6" s="32"/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10</v>
      </c>
      <c r="K6" s="30">
        <f t="shared" si="0"/>
        <v>10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9"/>
  <sheetViews>
    <sheetView tabSelected="1" workbookViewId="0">
      <selection activeCell="F6" sqref="F6"/>
    </sheetView>
  </sheetViews>
  <sheetFormatPr defaultRowHeight="15" x14ac:dyDescent="0.2"/>
  <cols>
    <col min="1" max="1" width="33" style="11" customWidth="1"/>
    <col min="2" max="7" width="7.7109375" style="11" customWidth="1"/>
    <col min="8" max="9" width="7.5703125" style="11" customWidth="1"/>
    <col min="10" max="16" width="7.7109375" style="11" customWidth="1"/>
    <col min="17" max="16384" width="9.140625" style="11"/>
  </cols>
  <sheetData>
    <row r="1" spans="1:19" ht="15.75" x14ac:dyDescent="0.25">
      <c r="A1" s="8" t="s">
        <v>14</v>
      </c>
      <c r="B1" s="9"/>
      <c r="C1" s="8"/>
      <c r="D1" s="8"/>
      <c r="E1" s="8"/>
      <c r="F1" s="8"/>
      <c r="G1" s="8"/>
      <c r="H1" s="8"/>
      <c r="I1" s="10"/>
      <c r="J1" s="10"/>
    </row>
    <row r="2" spans="1:19" ht="6" customHeight="1" x14ac:dyDescent="0.25">
      <c r="A2" s="8"/>
      <c r="B2" s="9"/>
      <c r="C2" s="8"/>
      <c r="D2" s="8"/>
      <c r="E2" s="8"/>
      <c r="F2" s="8"/>
      <c r="G2" s="8"/>
      <c r="H2" s="8"/>
      <c r="I2" s="10"/>
      <c r="J2" s="10"/>
    </row>
    <row r="3" spans="1:19" ht="15.75" x14ac:dyDescent="0.25">
      <c r="A3" s="34" t="s">
        <v>28</v>
      </c>
      <c r="B3" s="34"/>
      <c r="C3" s="34"/>
      <c r="D3" s="34"/>
      <c r="E3" s="34"/>
      <c r="F3" s="34"/>
      <c r="G3" s="34"/>
      <c r="H3" s="34"/>
      <c r="I3" s="10"/>
      <c r="J3" s="10"/>
    </row>
    <row r="4" spans="1:19" x14ac:dyDescent="0.2">
      <c r="A4" s="9"/>
      <c r="B4" s="9"/>
      <c r="C4" s="9"/>
      <c r="D4" s="9"/>
      <c r="E4" s="9"/>
      <c r="F4" s="9"/>
      <c r="G4" s="9"/>
      <c r="H4" s="9"/>
    </row>
    <row r="5" spans="1:19" ht="15.75" x14ac:dyDescent="0.25">
      <c r="G5" s="33" t="s">
        <v>20</v>
      </c>
      <c r="H5" s="33"/>
      <c r="I5" s="10"/>
      <c r="J5" s="10"/>
      <c r="K5" s="33" t="s">
        <v>21</v>
      </c>
      <c r="L5" s="33"/>
      <c r="M5" s="27"/>
      <c r="N5" s="10"/>
      <c r="O5" s="33" t="s">
        <v>21</v>
      </c>
      <c r="P5" s="33"/>
      <c r="Q5" s="10"/>
      <c r="R5" s="33" t="s">
        <v>22</v>
      </c>
      <c r="S5" s="33"/>
    </row>
    <row r="6" spans="1:19" s="15" customFormat="1" ht="135" customHeight="1" x14ac:dyDescent="0.2">
      <c r="A6" s="12"/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15</v>
      </c>
      <c r="H6" s="24" t="s">
        <v>16</v>
      </c>
      <c r="J6" s="14" t="str">
        <f>F6</f>
        <v>Evaluator 5</v>
      </c>
      <c r="K6" s="13" t="s">
        <v>18</v>
      </c>
      <c r="L6" s="24" t="s">
        <v>17</v>
      </c>
      <c r="M6" s="28"/>
      <c r="N6" s="14" t="s">
        <v>29</v>
      </c>
      <c r="O6" s="13" t="s">
        <v>18</v>
      </c>
      <c r="P6" s="24" t="s">
        <v>17</v>
      </c>
      <c r="R6" s="13" t="s">
        <v>1</v>
      </c>
      <c r="S6" s="24" t="s">
        <v>19</v>
      </c>
    </row>
    <row r="7" spans="1:19" ht="16.5" customHeight="1" x14ac:dyDescent="0.2">
      <c r="A7" s="21" t="str">
        <f>'Evaluator 5'!A4:D4</f>
        <v>Lanier Parking</v>
      </c>
      <c r="B7" s="16">
        <f>'Evaluator 1'!K4</f>
        <v>45.5</v>
      </c>
      <c r="C7" s="16">
        <f>'Evaluator 2'!K4</f>
        <v>44</v>
      </c>
      <c r="D7" s="16">
        <f>'Evaluator 3'!K4</f>
        <v>46</v>
      </c>
      <c r="E7" s="16">
        <f>'Evaluator 4'!K4</f>
        <v>53</v>
      </c>
      <c r="F7" s="16">
        <f>'Evaluator 5'!K4</f>
        <v>39.5</v>
      </c>
      <c r="G7" s="16">
        <f>AVERAGE(B7:F7)</f>
        <v>45.6</v>
      </c>
      <c r="H7" s="25">
        <f>RANK(G7,$G$7:$G$9,0)</f>
        <v>1</v>
      </c>
      <c r="J7" s="18">
        <f>'Evaluator 5'!D4</f>
        <v>28</v>
      </c>
      <c r="K7" s="16">
        <f>AVERAGE(J7)</f>
        <v>28</v>
      </c>
      <c r="L7" s="25">
        <f>RANK(K7,$K$7:$K$9,0)</f>
        <v>1</v>
      </c>
      <c r="M7" s="29"/>
      <c r="N7" s="18">
        <f>'Evaluator 6'!K4</f>
        <v>10</v>
      </c>
      <c r="O7" s="16">
        <f>AVERAGE(N7)</f>
        <v>10</v>
      </c>
      <c r="P7" s="25">
        <f>RANK(O7,$O$7:$O$9,0)</f>
        <v>1</v>
      </c>
      <c r="R7" s="19">
        <f>G7+K7+O7</f>
        <v>83.6</v>
      </c>
      <c r="S7" s="25">
        <f>RANK(R7,$R$7:$R$9,0)</f>
        <v>1</v>
      </c>
    </row>
    <row r="8" spans="1:19" ht="16.5" customHeight="1" x14ac:dyDescent="0.2">
      <c r="A8" s="22" t="str">
        <f>'Evaluator 5'!A5:D5</f>
        <v>SP University Services</v>
      </c>
      <c r="B8" s="17">
        <f>'Evaluator 1'!K5</f>
        <v>44.5</v>
      </c>
      <c r="C8" s="16">
        <f>'Evaluator 2'!K5</f>
        <v>45</v>
      </c>
      <c r="D8" s="16">
        <f>'Evaluator 3'!K5</f>
        <v>42</v>
      </c>
      <c r="E8" s="16">
        <f>'Evaluator 4'!K5</f>
        <v>42</v>
      </c>
      <c r="F8" s="16">
        <f>'Evaluator 5'!K5</f>
        <v>38.5</v>
      </c>
      <c r="G8" s="17">
        <f>AVERAGE(B8:F8)</f>
        <v>42.4</v>
      </c>
      <c r="H8" s="26">
        <f>RANK(G8,$G$7:$G$9,0)</f>
        <v>2</v>
      </c>
      <c r="J8" s="20">
        <f>'Evaluator 5'!D5</f>
        <v>28</v>
      </c>
      <c r="K8" s="17">
        <f t="shared" ref="K8:K9" si="0">AVERAGE(J8)</f>
        <v>28</v>
      </c>
      <c r="L8" s="26">
        <f>RANK(K8,$K$7:$K$9,0)</f>
        <v>1</v>
      </c>
      <c r="M8" s="29"/>
      <c r="N8" s="18">
        <f>'Evaluator 6'!K5</f>
        <v>10</v>
      </c>
      <c r="O8" s="17">
        <f t="shared" ref="O8:O9" si="1">AVERAGE(N8)</f>
        <v>10</v>
      </c>
      <c r="P8" s="25">
        <f t="shared" ref="P8:P9" si="2">RANK(O8,$O$7:$O$9,0)</f>
        <v>1</v>
      </c>
      <c r="R8" s="19">
        <f t="shared" ref="R8:R9" si="3">G8+K8+O8</f>
        <v>80.400000000000006</v>
      </c>
      <c r="S8" s="26">
        <f>RANK(R8,$R$7:$R$9,0)</f>
        <v>2</v>
      </c>
    </row>
    <row r="9" spans="1:19" ht="16.5" customHeight="1" x14ac:dyDescent="0.2">
      <c r="A9" s="22" t="str">
        <f>'Evaluator 5'!A6:D6</f>
        <v>The Car Park</v>
      </c>
      <c r="B9" s="17">
        <f>'Evaluator 1'!K6</f>
        <v>37.5</v>
      </c>
      <c r="C9" s="16">
        <f>'Evaluator 2'!K6</f>
        <v>43</v>
      </c>
      <c r="D9" s="16">
        <f>'Evaluator 3'!K6</f>
        <v>40.5</v>
      </c>
      <c r="E9" s="16">
        <f>'Evaluator 4'!K6</f>
        <v>40</v>
      </c>
      <c r="F9" s="16">
        <f>'Evaluator 5'!K6</f>
        <v>36</v>
      </c>
      <c r="G9" s="17">
        <f>AVERAGE(B9:F9)</f>
        <v>39.4</v>
      </c>
      <c r="H9" s="26">
        <f>RANK(G9,$G$7:$G$9,0)</f>
        <v>3</v>
      </c>
      <c r="J9" s="20">
        <f>'Evaluator 5'!D6</f>
        <v>24.5</v>
      </c>
      <c r="K9" s="17">
        <f t="shared" si="0"/>
        <v>24.5</v>
      </c>
      <c r="L9" s="26">
        <f>RANK(K9,$K$7:$K$9,0)</f>
        <v>3</v>
      </c>
      <c r="M9" s="29"/>
      <c r="N9" s="18">
        <f>'Evaluator 6'!K6</f>
        <v>10</v>
      </c>
      <c r="O9" s="17">
        <f t="shared" si="1"/>
        <v>10</v>
      </c>
      <c r="P9" s="25">
        <f t="shared" si="2"/>
        <v>1</v>
      </c>
      <c r="R9" s="19">
        <f t="shared" si="3"/>
        <v>73.900000000000006</v>
      </c>
      <c r="S9" s="26">
        <f>RANK(R9,$R$7:$R$9,0)</f>
        <v>3</v>
      </c>
    </row>
    <row r="28" spans="1:1" x14ac:dyDescent="0.2">
      <c r="A28" s="23" t="s">
        <v>23</v>
      </c>
    </row>
    <row r="29" spans="1:1" x14ac:dyDescent="0.2">
      <c r="A29" s="23"/>
    </row>
  </sheetData>
  <mergeCells count="5">
    <mergeCell ref="R5:S5"/>
    <mergeCell ref="G5:H5"/>
    <mergeCell ref="K5:L5"/>
    <mergeCell ref="A3:H3"/>
    <mergeCell ref="O5:P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A694-9765-4B99-A93B-CF46C6AF6348}">
  <dimension ref="A1:V53"/>
  <sheetViews>
    <sheetView topLeftCell="A3" workbookViewId="0">
      <selection activeCell="I33" sqref="I33"/>
    </sheetView>
  </sheetViews>
  <sheetFormatPr defaultRowHeight="12.75" x14ac:dyDescent="0.2"/>
  <cols>
    <col min="1" max="1" width="20.7109375" style="37" customWidth="1"/>
    <col min="2" max="22" width="9.5703125" style="37" customWidth="1"/>
    <col min="23" max="16384" width="9.140625" style="37"/>
  </cols>
  <sheetData>
    <row r="1" spans="1:10" ht="15.75" x14ac:dyDescent="0.25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5.75" x14ac:dyDescent="0.25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x14ac:dyDescent="0.2">
      <c r="A3" s="40" t="s">
        <v>32</v>
      </c>
      <c r="B3" s="41"/>
      <c r="C3" s="41"/>
      <c r="D3" s="41"/>
    </row>
    <row r="4" spans="1:10" ht="15" customHeight="1" x14ac:dyDescent="0.2">
      <c r="A4" s="40" t="s">
        <v>33</v>
      </c>
      <c r="B4" s="42">
        <v>44904</v>
      </c>
      <c r="C4" s="42"/>
      <c r="D4" s="42"/>
      <c r="E4" s="43"/>
    </row>
    <row r="5" spans="1:10" ht="15" x14ac:dyDescent="0.25">
      <c r="A5" s="44" t="s">
        <v>34</v>
      </c>
      <c r="D5" s="45"/>
      <c r="E5" s="43"/>
    </row>
    <row r="6" spans="1:10" ht="12.75" customHeight="1" x14ac:dyDescent="0.25">
      <c r="A6" s="44" t="s">
        <v>35</v>
      </c>
      <c r="B6" s="46"/>
      <c r="D6" s="45"/>
      <c r="E6" s="43"/>
    </row>
    <row r="7" spans="1:10" ht="18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x14ac:dyDescent="0.2">
      <c r="B11" s="47"/>
    </row>
    <row r="12" spans="1:10" x14ac:dyDescent="0.2">
      <c r="B12" s="47"/>
    </row>
    <row r="13" spans="1:10" x14ac:dyDescent="0.2">
      <c r="B13" s="47"/>
    </row>
    <row r="14" spans="1:10" x14ac:dyDescent="0.2">
      <c r="B14" s="47"/>
    </row>
    <row r="15" spans="1:10" ht="15" customHeight="1" x14ac:dyDescent="0.2"/>
    <row r="16" spans="1:10" ht="15" customHeight="1" x14ac:dyDescent="0.2"/>
    <row r="17" spans="1:22" ht="15" customHeight="1" x14ac:dyDescent="0.2"/>
    <row r="18" spans="1:22" ht="13.5" thickBot="1" x14ac:dyDescent="0.25"/>
    <row r="19" spans="1:22" s="48" customFormat="1" ht="13.5" thickBot="1" x14ac:dyDescent="0.25">
      <c r="B19" s="49" t="s">
        <v>36</v>
      </c>
      <c r="C19" s="50"/>
      <c r="D19" s="51"/>
      <c r="E19" s="49" t="s">
        <v>37</v>
      </c>
      <c r="F19" s="50"/>
      <c r="G19" s="51"/>
      <c r="H19" s="49" t="s">
        <v>38</v>
      </c>
      <c r="I19" s="50"/>
      <c r="J19" s="51"/>
      <c r="K19" s="49" t="s">
        <v>39</v>
      </c>
      <c r="L19" s="50"/>
      <c r="M19" s="51"/>
      <c r="N19" s="49" t="s">
        <v>40</v>
      </c>
      <c r="O19" s="50"/>
      <c r="P19" s="51"/>
      <c r="Q19" s="49" t="s">
        <v>41</v>
      </c>
      <c r="R19" s="50"/>
      <c r="S19" s="51"/>
      <c r="T19" s="49" t="s">
        <v>42</v>
      </c>
      <c r="U19" s="50"/>
      <c r="V19" s="51"/>
    </row>
    <row r="20" spans="1:22" s="48" customFormat="1" ht="112.5" customHeight="1" x14ac:dyDescent="0.2">
      <c r="B20" s="52" t="s">
        <v>43</v>
      </c>
      <c r="C20" s="53"/>
      <c r="D20" s="54"/>
      <c r="E20" s="55" t="s">
        <v>44</v>
      </c>
      <c r="F20" s="53"/>
      <c r="G20" s="54"/>
      <c r="H20" s="55" t="s">
        <v>45</v>
      </c>
      <c r="I20" s="53"/>
      <c r="J20" s="54"/>
      <c r="K20" s="55" t="s">
        <v>46</v>
      </c>
      <c r="L20" s="53"/>
      <c r="M20" s="54"/>
      <c r="N20" s="55" t="s">
        <v>47</v>
      </c>
      <c r="O20" s="53"/>
      <c r="P20" s="54"/>
      <c r="Q20" s="55" t="s">
        <v>48</v>
      </c>
      <c r="R20" s="53"/>
      <c r="S20" s="54"/>
      <c r="T20" s="55" t="s">
        <v>49</v>
      </c>
      <c r="U20" s="53"/>
      <c r="V20" s="54"/>
    </row>
    <row r="21" spans="1:22" s="60" customFormat="1" ht="11.25" x14ac:dyDescent="0.2">
      <c r="A21" s="56"/>
      <c r="B21" s="57" t="s">
        <v>50</v>
      </c>
      <c r="C21" s="58"/>
      <c r="D21" s="59"/>
      <c r="E21" s="57" t="s">
        <v>50</v>
      </c>
      <c r="F21" s="58"/>
      <c r="G21" s="59"/>
      <c r="H21" s="57" t="s">
        <v>50</v>
      </c>
      <c r="I21" s="58"/>
      <c r="J21" s="59"/>
      <c r="K21" s="57" t="s">
        <v>50</v>
      </c>
      <c r="L21" s="58"/>
      <c r="M21" s="59"/>
      <c r="N21" s="57" t="s">
        <v>50</v>
      </c>
      <c r="O21" s="58"/>
      <c r="P21" s="59"/>
      <c r="Q21" s="57" t="s">
        <v>50</v>
      </c>
      <c r="R21" s="58"/>
      <c r="S21" s="59"/>
      <c r="T21" s="57" t="s">
        <v>50</v>
      </c>
      <c r="U21" s="58"/>
      <c r="V21" s="59"/>
    </row>
    <row r="22" spans="1:22" s="60" customFormat="1" x14ac:dyDescent="0.2">
      <c r="A22" s="61" t="s">
        <v>25</v>
      </c>
      <c r="B22" s="62"/>
      <c r="C22" s="63"/>
      <c r="D22" s="64"/>
      <c r="E22" s="62"/>
      <c r="F22" s="63"/>
      <c r="G22" s="64"/>
      <c r="H22" s="62"/>
      <c r="I22" s="63"/>
      <c r="J22" s="64"/>
      <c r="K22" s="62"/>
      <c r="L22" s="63"/>
      <c r="M22" s="64"/>
      <c r="N22" s="62"/>
      <c r="O22" s="63"/>
      <c r="P22" s="64"/>
      <c r="Q22" s="62"/>
      <c r="R22" s="63"/>
      <c r="S22" s="64"/>
      <c r="T22" s="62"/>
      <c r="U22" s="63"/>
      <c r="V22" s="64"/>
    </row>
    <row r="23" spans="1:22" s="60" customFormat="1" x14ac:dyDescent="0.2">
      <c r="A23" s="65" t="s">
        <v>26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/>
      <c r="R23" s="67"/>
      <c r="S23" s="68"/>
      <c r="T23" s="66"/>
      <c r="U23" s="67"/>
      <c r="V23" s="68"/>
    </row>
    <row r="24" spans="1:22" s="60" customFormat="1" x14ac:dyDescent="0.2">
      <c r="A24" s="65" t="s">
        <v>27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</row>
    <row r="25" spans="1:22" s="70" customFormat="1" ht="7.5" customHeight="1" x14ac:dyDescent="0.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71" customFormat="1" ht="6.75" customHeight="1" x14ac:dyDescent="0.2"/>
    <row r="28" spans="1:22" x14ac:dyDescent="0.2">
      <c r="A28" s="72"/>
      <c r="G28" s="73"/>
      <c r="H28" s="73"/>
    </row>
    <row r="29" spans="1:22" x14ac:dyDescent="0.2">
      <c r="A29" s="74" t="s">
        <v>51</v>
      </c>
      <c r="G29" s="73"/>
      <c r="H29" s="73"/>
      <c r="I29" s="73"/>
      <c r="J29" s="73"/>
    </row>
    <row r="30" spans="1:22" x14ac:dyDescent="0.2">
      <c r="A30" s="75"/>
      <c r="B30" s="75"/>
      <c r="C30" s="75"/>
      <c r="G30" s="73"/>
      <c r="H30" s="73"/>
      <c r="I30" s="73"/>
      <c r="J30" s="73"/>
    </row>
    <row r="31" spans="1:22" x14ac:dyDescent="0.2">
      <c r="A31" s="75"/>
      <c r="B31" s="75"/>
      <c r="C31" s="75"/>
      <c r="G31" s="73"/>
      <c r="H31" s="73"/>
      <c r="I31" s="73"/>
      <c r="J31" s="73"/>
    </row>
    <row r="32" spans="1:22" x14ac:dyDescent="0.2">
      <c r="A32" s="75"/>
      <c r="B32" s="75"/>
      <c r="C32" s="75"/>
      <c r="G32" s="73"/>
      <c r="H32" s="73"/>
      <c r="I32" s="73"/>
      <c r="J32" s="73"/>
    </row>
    <row r="33" spans="1:13" x14ac:dyDescent="0.2">
      <c r="A33" s="75"/>
      <c r="B33" s="75"/>
      <c r="C33" s="75"/>
      <c r="G33" s="73"/>
      <c r="H33" s="73"/>
      <c r="I33" s="73"/>
      <c r="J33" s="73"/>
    </row>
    <row r="34" spans="1:13" x14ac:dyDescent="0.2">
      <c r="A34" s="75"/>
      <c r="B34" s="75"/>
      <c r="C34" s="75"/>
      <c r="G34" s="73"/>
      <c r="H34" s="73"/>
      <c r="I34" s="73"/>
      <c r="J34" s="73"/>
    </row>
    <row r="35" spans="1:13" x14ac:dyDescent="0.2">
      <c r="I35" s="73"/>
      <c r="J35" s="73"/>
      <c r="K35" s="73"/>
      <c r="L35" s="73"/>
    </row>
    <row r="36" spans="1:13" x14ac:dyDescent="0.2">
      <c r="I36" s="73"/>
      <c r="J36" s="73"/>
      <c r="K36" s="73"/>
      <c r="L36" s="73"/>
      <c r="M36" s="73"/>
    </row>
    <row r="37" spans="1:13" x14ac:dyDescent="0.2">
      <c r="L37" s="73"/>
      <c r="M37" s="73"/>
    </row>
    <row r="38" spans="1:13" x14ac:dyDescent="0.2">
      <c r="L38" s="73"/>
      <c r="M38" s="73"/>
    </row>
    <row r="39" spans="1:13" x14ac:dyDescent="0.2">
      <c r="L39" s="73"/>
      <c r="M39" s="73"/>
    </row>
    <row r="40" spans="1:13" x14ac:dyDescent="0.2">
      <c r="L40" s="73"/>
      <c r="M40" s="73"/>
    </row>
    <row r="53" spans="1:1" x14ac:dyDescent="0.2">
      <c r="A53" s="76" t="s">
        <v>52</v>
      </c>
    </row>
  </sheetData>
  <mergeCells count="46">
    <mergeCell ref="T24:V24"/>
    <mergeCell ref="B24:D24"/>
    <mergeCell ref="E24:G24"/>
    <mergeCell ref="H24:J24"/>
    <mergeCell ref="K24:M24"/>
    <mergeCell ref="N24:P24"/>
    <mergeCell ref="Q24:S24"/>
    <mergeCell ref="T22:V22"/>
    <mergeCell ref="B23:D23"/>
    <mergeCell ref="E23:G23"/>
    <mergeCell ref="H23:J23"/>
    <mergeCell ref="K23:M23"/>
    <mergeCell ref="N23:P23"/>
    <mergeCell ref="Q23:S23"/>
    <mergeCell ref="T23:V23"/>
    <mergeCell ref="B22:D22"/>
    <mergeCell ref="E22:G22"/>
    <mergeCell ref="H22:J22"/>
    <mergeCell ref="K22:M22"/>
    <mergeCell ref="N22:P22"/>
    <mergeCell ref="Q22:S22"/>
    <mergeCell ref="T20:V20"/>
    <mergeCell ref="B21:D21"/>
    <mergeCell ref="E21:G21"/>
    <mergeCell ref="H21:J21"/>
    <mergeCell ref="K21:M21"/>
    <mergeCell ref="N21:P21"/>
    <mergeCell ref="Q21:S21"/>
    <mergeCell ref="T21:V21"/>
    <mergeCell ref="K19:M19"/>
    <mergeCell ref="N19:P19"/>
    <mergeCell ref="Q19:S19"/>
    <mergeCell ref="T19:V19"/>
    <mergeCell ref="B20:D20"/>
    <mergeCell ref="E20:G20"/>
    <mergeCell ref="H20:J20"/>
    <mergeCell ref="K20:M20"/>
    <mergeCell ref="N20:P20"/>
    <mergeCell ref="Q20:S20"/>
    <mergeCell ref="A1:I1"/>
    <mergeCell ref="A2:I2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 xr:uid="{6B89F3B3-CC9B-4C04-88E4-BC76D1620E78}"/>
    <hyperlink ref="A6" location="Statements!Q1" display="Click to review the Nepotism" xr:uid="{D9B822F9-1E06-443C-83A1-4AFC0530A863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2023-01-04T15:30:38Z</dcterms:modified>
</cp:coreProperties>
</file>