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xr:revisionPtr revIDLastSave="0" documentId="13_ncr:1_{7253B623-549E-493B-9F3B-F15772C4A906}" xr6:coauthVersionLast="47" xr6:coauthVersionMax="47" xr10:uidLastSave="{00000000-0000-0000-0000-000000000000}"/>
  <bookViews>
    <workbookView xWindow="-120" yWindow="-120" windowWidth="25440" windowHeight="15390" activeTab="7" xr2:uid="{00000000-000D-0000-FFFF-FFFF00000000}"/>
  </bookViews>
  <sheets>
    <sheet name="Evaluator 1" sheetId="2" r:id="rId1"/>
    <sheet name="Evaluator 2" sheetId="3" r:id="rId2"/>
    <sheet name="Evaluator 3" sheetId="5" r:id="rId3"/>
    <sheet name="Evaluator 4" sheetId="9" r:id="rId4"/>
    <sheet name="Evaluator 5" sheetId="4" r:id="rId5"/>
    <sheet name="HUB" sheetId="11" r:id="rId6"/>
    <sheet name="Summary" sheetId="1" r:id="rId7"/>
    <sheet name="Evaluation"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 l="1"/>
  <c r="F8" i="1" s="1"/>
  <c r="R7" i="1"/>
  <c r="P7" i="1"/>
  <c r="L7" i="1"/>
  <c r="G7" i="1"/>
  <c r="I5" i="11"/>
  <c r="I6" i="11"/>
  <c r="I7" i="11"/>
  <c r="I8" i="11"/>
  <c r="I9" i="11"/>
  <c r="I10" i="11"/>
  <c r="I4" i="11"/>
  <c r="I4" i="4"/>
  <c r="F7" i="1" s="1"/>
  <c r="R10" i="1"/>
  <c r="N8" i="1"/>
  <c r="N9" i="1"/>
  <c r="O9" i="1" s="1"/>
  <c r="R9" i="1" s="1"/>
  <c r="N10" i="1"/>
  <c r="N11" i="1"/>
  <c r="N12" i="1"/>
  <c r="N13" i="1"/>
  <c r="N7" i="1"/>
  <c r="O7" i="1" s="1"/>
  <c r="O13" i="1"/>
  <c r="R13" i="1" s="1"/>
  <c r="O12" i="1"/>
  <c r="R12" i="1" s="1"/>
  <c r="O11" i="1"/>
  <c r="R11" i="1" s="1"/>
  <c r="O10" i="1"/>
  <c r="O8" i="1"/>
  <c r="F9" i="1"/>
  <c r="F10" i="1"/>
  <c r="F11" i="1"/>
  <c r="F12" i="1"/>
  <c r="F13" i="1"/>
  <c r="E8" i="1"/>
  <c r="E9" i="1"/>
  <c r="E10" i="1"/>
  <c r="E11" i="1"/>
  <c r="E12" i="1"/>
  <c r="E13" i="1"/>
  <c r="E7" i="1"/>
  <c r="D8" i="1"/>
  <c r="D9" i="1"/>
  <c r="D10" i="1"/>
  <c r="D11" i="1"/>
  <c r="D12" i="1"/>
  <c r="D13" i="1"/>
  <c r="D7" i="1"/>
  <c r="C8" i="1"/>
  <c r="C9" i="1"/>
  <c r="C10" i="1"/>
  <c r="C11" i="1"/>
  <c r="C12" i="1"/>
  <c r="C13" i="1"/>
  <c r="C7" i="1"/>
  <c r="I6" i="4"/>
  <c r="I7" i="4"/>
  <c r="I8" i="4"/>
  <c r="I9" i="4"/>
  <c r="I10" i="4"/>
  <c r="P12" i="1" l="1"/>
  <c r="P8" i="1"/>
  <c r="P10" i="1"/>
  <c r="P13" i="1"/>
  <c r="P11" i="1"/>
  <c r="P9" i="1"/>
  <c r="I10" i="9"/>
  <c r="I9" i="9"/>
  <c r="I8" i="9"/>
  <c r="I7" i="9"/>
  <c r="I6" i="9"/>
  <c r="I5" i="9"/>
  <c r="I4" i="9"/>
  <c r="I10" i="5"/>
  <c r="I9" i="5"/>
  <c r="I8" i="5"/>
  <c r="I7" i="5"/>
  <c r="I6" i="5"/>
  <c r="I5" i="5"/>
  <c r="I4" i="5"/>
  <c r="I10" i="3"/>
  <c r="I9" i="3"/>
  <c r="I8" i="3"/>
  <c r="I7" i="3"/>
  <c r="I6" i="3"/>
  <c r="I5" i="3"/>
  <c r="I4" i="3"/>
  <c r="J7" i="1"/>
  <c r="K7" i="1" s="1"/>
  <c r="J9" i="1"/>
  <c r="K9" i="1" s="1"/>
  <c r="J8" i="1"/>
  <c r="K8" i="1" s="1"/>
  <c r="J10" i="1"/>
  <c r="K10" i="1" s="1"/>
  <c r="J11" i="1"/>
  <c r="K11" i="1" s="1"/>
  <c r="J12" i="1"/>
  <c r="K12" i="1" s="1"/>
  <c r="J13" i="1"/>
  <c r="K13" i="1" s="1"/>
  <c r="J6" i="1"/>
  <c r="A10" i="1"/>
  <c r="A11" i="1"/>
  <c r="A12" i="1"/>
  <c r="A13" i="1"/>
  <c r="L8" i="1" l="1"/>
  <c r="L9" i="1"/>
  <c r="L11" i="1"/>
  <c r="L10" i="1"/>
  <c r="L13" i="1"/>
  <c r="L12" i="1"/>
  <c r="I7" i="2"/>
  <c r="B10" i="1" s="1"/>
  <c r="G10" i="1" s="1"/>
  <c r="I8" i="2"/>
  <c r="B11" i="1" s="1"/>
  <c r="G11" i="1" s="1"/>
  <c r="I9" i="2"/>
  <c r="B12" i="1" s="1"/>
  <c r="G12" i="1" s="1"/>
  <c r="I10" i="2"/>
  <c r="B13" i="1" s="1"/>
  <c r="G13" i="1" s="1"/>
  <c r="I5" i="2"/>
  <c r="B8" i="1" s="1"/>
  <c r="I6" i="2"/>
  <c r="B9" i="1" s="1"/>
  <c r="I4" i="2"/>
  <c r="B7" i="1" s="1"/>
  <c r="A8" i="1" l="1"/>
  <c r="A9" i="1"/>
  <c r="A7" i="1"/>
  <c r="G9" i="1" l="1"/>
  <c r="G8" i="1"/>
  <c r="R8" i="1" s="1"/>
  <c r="S9" i="1" s="1"/>
  <c r="H12" i="1" l="1"/>
  <c r="H8" i="1"/>
  <c r="H9" i="1"/>
  <c r="H10" i="1"/>
  <c r="H13" i="1"/>
  <c r="H11" i="1"/>
  <c r="H7" i="1"/>
  <c r="S8" i="1" l="1"/>
  <c r="S13" i="1"/>
  <c r="S11" i="1"/>
  <c r="S10" i="1"/>
  <c r="S12" i="1"/>
  <c r="S7" i="1"/>
</calcChain>
</file>

<file path=xl/sharedStrings.xml><?xml version="1.0" encoding="utf-8"?>
<sst xmlns="http://schemas.openxmlformats.org/spreadsheetml/2006/main" count="135" uniqueCount="52">
  <si>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</si>
  <si>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</si>
  <si>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</si>
  <si>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</si>
  <si>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</si>
  <si>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</si>
  <si>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</si>
  <si>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</si>
  <si>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</si>
  <si>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</si>
  <si>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</si>
  <si>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</si>
  <si>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</si>
  <si>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</si>
  <si>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</si>
  <si>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</si>
  <si>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</si>
  <si>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</si>
  <si>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</si>
  <si>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</si>
  <si>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</si>
  <si>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</si>
  <si>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</si>
  <si>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ABM</t>
  </si>
  <si>
    <t>ACE Parking</t>
  </si>
  <si>
    <t>Lanier Parking</t>
  </si>
  <si>
    <t>Laz Parking</t>
  </si>
  <si>
    <t>Parking Systems of America</t>
  </si>
  <si>
    <t>SP University Services</t>
  </si>
  <si>
    <t>The Car Park</t>
  </si>
  <si>
    <t>HUB</t>
  </si>
  <si>
    <t>Non-Tech Score</t>
  </si>
  <si>
    <t>RFP783-22014 Parking Management Services</t>
  </si>
  <si>
    <t>University of Houston Evaluation Matrix $1 Million+</t>
  </si>
  <si>
    <t xml:space="preserve">RFP783-22014 Parking Management Services </t>
  </si>
  <si>
    <t>Name</t>
  </si>
  <si>
    <t>Evaluation Due Date</t>
  </si>
  <si>
    <t>Click to review the Non Disclosure Agreement</t>
  </si>
  <si>
    <t>Click to review the Nepotism Agreement</t>
  </si>
  <si>
    <t xml:space="preserve"> Criteria 1</t>
  </si>
  <si>
    <t xml:space="preserve"> Criteria 2</t>
  </si>
  <si>
    <t xml:space="preserve"> Criteria 3</t>
  </si>
  <si>
    <t xml:space="preserve"> Criteria 4</t>
  </si>
  <si>
    <t xml:space="preserve"> Criteria 5</t>
  </si>
  <si>
    <t xml:space="preserve">Demonstrate the ability of the Contractor to fulfill current and predicted University needs:
Respondent’s demonstrated professional experience performing the valet, parking enforcement, and garage and surface lot cleaning and maintenance services in locations of similar types and size (please provide the names of current clients and the number of years that you have been providing parking services similar to those described in the RFP for each).
Administrative, financial reporting, operational and management structure in place to satisfy the service requirements.
Stability and success of the Contractor’s business including but not limited to; demonstrated capability and financial resources to perform the work in the time projected. 
Customer Service Program.
</t>
  </si>
  <si>
    <t>Proposed operational and plan to transition from contract to operations with the schedule.</t>
  </si>
  <si>
    <t>Quality assurance plan and control measures implemented and maintained by the Contractor.</t>
  </si>
  <si>
    <r>
      <t xml:space="preserve">Respondent’s Past HUB/MBE/WBE Goal Attainment and Quality of Procedures for UHS HUB Goal Attainment on this Project   </t>
    </r>
    <r>
      <rPr>
        <b/>
        <sz val="8"/>
        <color rgb="FFFF0000"/>
        <rFont val="Arial"/>
        <family val="2"/>
      </rPr>
      <t>**ONLY HUB DEPARTMENT  WILL EVALUATE COST**</t>
    </r>
  </si>
  <si>
    <t>Points (1-5)</t>
  </si>
  <si>
    <t xml:space="preserve">Committee Members: </t>
  </si>
  <si>
    <t>Updated: 10/19</t>
  </si>
  <si>
    <t>Cost: Financial bid package **ONLY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</si>
</sst>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sz val="10"/>
      <color theme="1"/>
      <name val="Arial"/>
      <family val="2"/>
    </font>
    <font>
      <sz val="8"/>
      <color rgb="FF000000"/>
      <name val="Segoe UI"/>
      <family val="2"/>
    </font>
    <font>
      <u/>
      <sz val="10"/>
      <color theme="10"/>
      <name val="Arial"/>
      <family val="2"/>
    </font>
    <font>
      <b/>
      <sz val="10"/>
      <color theme="1"/>
      <name val="Arial"/>
      <family val="2"/>
    </font>
    <font>
      <b/>
      <u/>
      <sz val="11"/>
      <color theme="10"/>
      <name val="Calibri"/>
      <family val="2"/>
      <scheme val="minor"/>
    </font>
    <font>
      <b/>
      <sz val="8"/>
      <color rgb="FFFF0000"/>
      <name val="Arial"/>
      <family val="2"/>
    </font>
    <font>
      <b/>
      <sz val="8"/>
      <name val="Arial"/>
      <family val="2"/>
    </font>
    <font>
      <sz val="9"/>
      <name val="Arial"/>
      <family val="2"/>
    </font>
    <font>
      <b/>
      <sz val="10"/>
      <color rgb="FFFF0000"/>
      <name val="Arial"/>
      <family val="2"/>
    </font>
    <font>
      <b/>
      <sz val="10"/>
      <color rgb="FF000000"/>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4" fillId="0" borderId="0" applyNumberFormat="0" applyFill="0" applyBorder="0" applyAlignment="0" applyProtection="0"/>
  </cellStyleXfs>
  <cellXfs count="79">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0" fontId="12" fillId="25" borderId="11" xfId="0" applyFont="1" applyFill="1" applyBorder="1" applyAlignment="1">
      <alignment horizontal="left"/>
    </xf>
    <xf numFmtId="0" fontId="12" fillId="25" borderId="12"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37" fillId="25" borderId="0" xfId="0" applyFont="1" applyFill="1" applyAlignment="1">
      <alignment horizontal="right"/>
    </xf>
    <xf numFmtId="0" fontId="13" fillId="0" borderId="0" xfId="98"/>
    <xf numFmtId="0" fontId="41" fillId="0" borderId="0" xfId="98" applyFont="1"/>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0" borderId="0" xfId="0" applyFont="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ill="1"/>
    <xf numFmtId="0" fontId="11" fillId="0" borderId="0" xfId="98" applyFont="1" applyAlignment="1">
      <alignment horizontal="left"/>
    </xf>
    <xf numFmtId="0" fontId="12" fillId="25" borderId="0" xfId="98" applyFont="1" applyFill="1"/>
    <xf numFmtId="0" fontId="45" fillId="25" borderId="0" xfId="0" applyFont="1" applyFill="1" applyAlignment="1">
      <alignment horizontal="left"/>
    </xf>
    <xf numFmtId="0" fontId="13" fillId="26" borderId="0" xfId="0" applyFont="1" applyFill="1" applyAlignment="1">
      <alignment horizontal="center"/>
    </xf>
    <xf numFmtId="164" fontId="42" fillId="0" borderId="0" xfId="0" applyNumberFormat="1" applyFont="1" applyAlignment="1">
      <alignment horizontal="center"/>
    </xf>
    <xf numFmtId="0" fontId="42" fillId="25" borderId="0" xfId="0" applyFont="1" applyFill="1"/>
    <xf numFmtId="0" fontId="46" fillId="25" borderId="0" xfId="102" applyFont="1" applyFill="1"/>
    <xf numFmtId="0" fontId="45" fillId="25" borderId="0" xfId="0" applyFont="1" applyFill="1"/>
    <xf numFmtId="0" fontId="40" fillId="25" borderId="0" xfId="98" applyFont="1" applyFill="1"/>
    <xf numFmtId="0" fontId="44" fillId="25" borderId="0" xfId="102" applyFill="1"/>
    <xf numFmtId="0" fontId="13" fillId="25" borderId="0" xfId="98" applyFill="1" applyAlignment="1">
      <alignment horizontal="center"/>
    </xf>
    <xf numFmtId="0" fontId="40" fillId="27" borderId="16" xfId="98" applyFont="1" applyFill="1" applyBorder="1" applyAlignment="1">
      <alignment horizontal="left"/>
    </xf>
    <xf numFmtId="0" fontId="40" fillId="27" borderId="17" xfId="98" applyFont="1" applyFill="1" applyBorder="1" applyAlignment="1">
      <alignment horizontal="left"/>
    </xf>
    <xf numFmtId="0" fontId="40" fillId="27" borderId="18" xfId="98" applyFont="1" applyFill="1" applyBorder="1" applyAlignment="1">
      <alignment horizontal="left"/>
    </xf>
    <xf numFmtId="0" fontId="47" fillId="25" borderId="16" xfId="98" applyFont="1" applyFill="1" applyBorder="1" applyAlignment="1">
      <alignment horizontal="left" vertical="top" wrapText="1"/>
    </xf>
    <xf numFmtId="0" fontId="39"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6" xfId="98" applyFont="1" applyFill="1" applyBorder="1" applyAlignment="1">
      <alignment horizontal="left" vertical="top" wrapText="1"/>
    </xf>
    <xf numFmtId="0" fontId="48" fillId="25" borderId="0" xfId="98" applyFont="1" applyFill="1" applyAlignment="1">
      <alignment wrapText="1"/>
    </xf>
    <xf numFmtId="0" fontId="48" fillId="24" borderId="19" xfId="98" applyFont="1" applyFill="1" applyBorder="1" applyAlignment="1">
      <alignment horizontal="center" wrapText="1"/>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48" fillId="25" borderId="0" xfId="98" applyFont="1" applyFill="1" applyAlignment="1">
      <alignment horizontal="center" wrapText="1"/>
    </xf>
    <xf numFmtId="0" fontId="49" fillId="25" borderId="11" xfId="98" applyFont="1" applyFill="1" applyBorder="1" applyAlignment="1">
      <alignment wrapText="1"/>
    </xf>
    <xf numFmtId="0" fontId="13" fillId="26" borderId="13" xfId="98" applyFill="1" applyBorder="1" applyAlignment="1">
      <alignment horizontal="center"/>
    </xf>
    <xf numFmtId="0" fontId="13" fillId="26" borderId="11" xfId="98" applyFill="1" applyBorder="1" applyAlignment="1">
      <alignment horizontal="center"/>
    </xf>
    <xf numFmtId="0" fontId="13" fillId="26" borderId="22" xfId="98" applyFill="1" applyBorder="1" applyAlignment="1">
      <alignment horizontal="center"/>
    </xf>
    <xf numFmtId="0" fontId="49" fillId="25" borderId="12" xfId="98" applyFont="1" applyFill="1" applyBorder="1" applyAlignment="1">
      <alignment wrapText="1"/>
    </xf>
    <xf numFmtId="0" fontId="13" fillId="26" borderId="15" xfId="98" applyFill="1" applyBorder="1" applyAlignment="1">
      <alignment horizontal="center"/>
    </xf>
    <xf numFmtId="0" fontId="13" fillId="26" borderId="12" xfId="98" applyFill="1" applyBorder="1" applyAlignment="1">
      <alignment horizontal="center"/>
    </xf>
    <xf numFmtId="0" fontId="13" fillId="26" borderId="23" xfId="98" applyFill="1" applyBorder="1" applyAlignment="1">
      <alignment horizontal="center"/>
    </xf>
    <xf numFmtId="0" fontId="13" fillId="28" borderId="0" xfId="98" applyFill="1"/>
    <xf numFmtId="0" fontId="13" fillId="28" borderId="24" xfId="98" applyFill="1" applyBorder="1"/>
    <xf numFmtId="0" fontId="13" fillId="25" borderId="10" xfId="98" applyFill="1" applyBorder="1"/>
    <xf numFmtId="0" fontId="50" fillId="25" borderId="0" xfId="98" applyFont="1" applyFill="1"/>
    <xf numFmtId="0" fontId="13" fillId="25" borderId="0" xfId="98" applyFill="1" applyAlignment="1">
      <alignment wrapText="1"/>
    </xf>
    <xf numFmtId="0" fontId="51" fillId="0" borderId="0" xfId="0" applyFont="1" applyAlignment="1">
      <alignment horizontal="left"/>
    </xf>
    <xf numFmtId="0" fontId="49" fillId="25" borderId="0" xfId="98" applyFont="1" applyFill="1"/>
    <xf numFmtId="0" fontId="49" fillId="0" borderId="0" xfId="98" applyFont="1"/>
    <xf numFmtId="0" fontId="39"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C27EEAB4-EF6C-42E4-BDA6-EF937042CA2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7AED6388-84CD-4E4F-AA1B-20A3403CFCB1}"/>
    <cellStyle name="Normal 6" xfId="97" xr:uid="{90D1791F-1AF7-4661-8668-C526E9F8A5BE}"/>
    <cellStyle name="Note 2" xfId="5" xr:uid="{00000000-0005-0000-0000-000056000000}"/>
    <cellStyle name="Note 3" xfId="89" xr:uid="{00000000-0005-0000-0000-000057000000}"/>
    <cellStyle name="Note 4" xfId="42" xr:uid="{00000000-0005-0000-0000-000058000000}"/>
    <cellStyle name="Note 4 2" xfId="99" xr:uid="{666CC57E-7674-47BE-8906-EFB9AA9BA850}"/>
    <cellStyle name="Output 2" xfId="84" xr:uid="{00000000-0005-0000-0000-000059000000}"/>
    <cellStyle name="Output 3" xfId="43" xr:uid="{00000000-0005-0000-0000-00005A000000}"/>
    <cellStyle name="Percent 2" xfId="101" xr:uid="{9489C09D-7ADB-45F7-90E0-8F777F86292B}"/>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7</xdr:row>
      <xdr:rowOff>152400</xdr:rowOff>
    </xdr:from>
    <xdr:ext cx="3504293" cy="1654812"/>
    <xdr:sp macro="" textlink="">
      <xdr:nvSpPr>
        <xdr:cNvPr id="2" name="TextBox 1">
          <a:extLst>
            <a:ext uri="{FF2B5EF4-FFF2-40B4-BE49-F238E27FC236}">
              <a16:creationId xmlns:a16="http://schemas.microsoft.com/office/drawing/2014/main" id="{521040A0-FC13-43C2-A9C4-78212714AC23}"/>
            </a:ext>
          </a:extLst>
        </xdr:cNvPr>
        <xdr:cNvSpPr txBox="1"/>
      </xdr:nvSpPr>
      <xdr:spPr>
        <a:xfrm>
          <a:off x="0" y="1704975"/>
          <a:ext cx="3504293" cy="165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800" b="1" i="0">
              <a:solidFill>
                <a:srgbClr val="FF0000"/>
              </a:solidFill>
              <a:effectLst/>
              <a:latin typeface="Arial" panose="020B0604020202020204" pitchFamily="34" charset="0"/>
              <a:ea typeface="+mn-ea"/>
              <a:cs typeface="Arial" panose="020B0604020202020204" pitchFamily="34" charset="0"/>
            </a:rPr>
            <a:t>Review</a:t>
          </a:r>
          <a:r>
            <a:rPr lang="en-US" sz="8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8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800" b="0">
              <a:latin typeface="Arial" panose="020B0604020202020204" pitchFamily="34" charset="0"/>
              <a:cs typeface="Arial" panose="020B0604020202020204" pitchFamily="34" charset="0"/>
            </a:rPr>
            <a:t>Review</a:t>
          </a:r>
          <a:r>
            <a:rPr lang="en-US" sz="800" b="0" baseline="0">
              <a:latin typeface="Arial" panose="020B0604020202020204" pitchFamily="34" charset="0"/>
              <a:cs typeface="Arial" panose="020B0604020202020204" pitchFamily="34" charset="0"/>
            </a:rPr>
            <a:t> all bid responses distributed by the Buyer.  </a:t>
          </a:r>
        </a:p>
        <a:p>
          <a:r>
            <a:rPr lang="en-US" sz="800" b="0" baseline="0">
              <a:latin typeface="Arial" panose="020B0604020202020204" pitchFamily="34" charset="0"/>
              <a:cs typeface="Arial" panose="020B0604020202020204" pitchFamily="34" charset="0"/>
            </a:rPr>
            <a:t>Once reviewed, enter points for the vendor in the yellow highlighted cells.</a:t>
          </a:r>
        </a:p>
        <a:p>
          <a:r>
            <a:rPr lang="en-US" sz="800" b="0" baseline="0">
              <a:latin typeface="Arial" panose="020B0604020202020204" pitchFamily="34" charset="0"/>
              <a:cs typeface="Arial" panose="020B0604020202020204" pitchFamily="34" charset="0"/>
            </a:rPr>
            <a:t>Send completed matrix  in Excel format back to the buyer.  </a:t>
          </a:r>
        </a:p>
        <a:p>
          <a:r>
            <a:rPr lang="en-US" sz="800" b="0" baseline="0">
              <a:latin typeface="Arial" panose="020B0604020202020204" pitchFamily="34" charset="0"/>
              <a:cs typeface="Arial" panose="020B0604020202020204" pitchFamily="34" charset="0"/>
            </a:rPr>
            <a:t>Committee members must score independently.  </a:t>
          </a:r>
        </a:p>
        <a:p>
          <a:endParaRPr lang="en-US" sz="800" b="0" baseline="0">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800" b="0" baseline="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4</xdr:row>
          <xdr:rowOff>209550</xdr:rowOff>
        </xdr:from>
        <xdr:to>
          <xdr:col>6</xdr:col>
          <xdr:colOff>95250</xdr:colOff>
          <xdr:row>7</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B97458B-9FCF-4C28-95F3-61A2FC7C03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Non Disclosure Agreement.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xdr:row>
          <xdr:rowOff>361950</xdr:rowOff>
        </xdr:from>
        <xdr:to>
          <xdr:col>6</xdr:col>
          <xdr:colOff>247650</xdr:colOff>
          <xdr:row>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319A851-4B28-42AC-94FC-91A982A215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Nepotism Agreement and have completed the Disclosure Statement form (Part 1: General Information &amp; Part 2: Disclosures).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workbookViewId="0">
      <selection activeCell="G15" sqref="G15"/>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2"/>
      <c r="B3" s="32"/>
      <c r="C3" s="32"/>
      <c r="D3" s="4" t="s">
        <v>7</v>
      </c>
      <c r="E3" s="5" t="s">
        <v>8</v>
      </c>
      <c r="F3" s="5" t="s">
        <v>9</v>
      </c>
      <c r="G3" s="5" t="s">
        <v>10</v>
      </c>
      <c r="H3" s="5" t="s">
        <v>11</v>
      </c>
      <c r="I3" s="6" t="s">
        <v>12</v>
      </c>
    </row>
    <row r="4" spans="1:9" x14ac:dyDescent="0.2">
      <c r="A4" s="33" t="s">
        <v>23</v>
      </c>
      <c r="B4" s="33"/>
      <c r="C4" s="33"/>
      <c r="D4" s="30">
        <v>0</v>
      </c>
      <c r="E4" s="30">
        <v>28</v>
      </c>
      <c r="F4" s="30">
        <v>8</v>
      </c>
      <c r="G4" s="30">
        <v>8</v>
      </c>
      <c r="H4" s="30">
        <v>0</v>
      </c>
      <c r="I4" s="7">
        <f t="shared" ref="I4:I10" si="0">SUM(D4:H4)</f>
        <v>44</v>
      </c>
    </row>
    <row r="5" spans="1:9" x14ac:dyDescent="0.2">
      <c r="A5" s="33" t="s">
        <v>24</v>
      </c>
      <c r="B5" s="33"/>
      <c r="C5" s="33"/>
      <c r="D5" s="30">
        <v>0</v>
      </c>
      <c r="E5" s="30">
        <v>21</v>
      </c>
      <c r="F5" s="30">
        <v>6</v>
      </c>
      <c r="G5" s="30">
        <v>6</v>
      </c>
      <c r="H5" s="30">
        <v>0</v>
      </c>
      <c r="I5" s="7">
        <f t="shared" si="0"/>
        <v>33</v>
      </c>
    </row>
    <row r="6" spans="1:9" x14ac:dyDescent="0.2">
      <c r="A6" s="33" t="s">
        <v>25</v>
      </c>
      <c r="B6" s="33"/>
      <c r="C6" s="33"/>
      <c r="D6" s="30">
        <v>0</v>
      </c>
      <c r="E6" s="30">
        <v>21</v>
      </c>
      <c r="F6" s="30">
        <v>6</v>
      </c>
      <c r="G6" s="30">
        <v>6</v>
      </c>
      <c r="H6" s="30">
        <v>0</v>
      </c>
      <c r="I6" s="7">
        <f t="shared" si="0"/>
        <v>33</v>
      </c>
    </row>
    <row r="7" spans="1:9" x14ac:dyDescent="0.2">
      <c r="A7" s="33" t="s">
        <v>26</v>
      </c>
      <c r="B7" s="33"/>
      <c r="C7" s="33"/>
      <c r="D7" s="30">
        <v>0</v>
      </c>
      <c r="E7" s="30">
        <v>28</v>
      </c>
      <c r="F7" s="30">
        <v>10</v>
      </c>
      <c r="G7" s="30">
        <v>10</v>
      </c>
      <c r="H7" s="30">
        <v>0</v>
      </c>
      <c r="I7" s="7">
        <f t="shared" si="0"/>
        <v>48</v>
      </c>
    </row>
    <row r="8" spans="1:9" x14ac:dyDescent="0.2">
      <c r="A8" s="33" t="s">
        <v>27</v>
      </c>
      <c r="B8" s="33"/>
      <c r="C8" s="33"/>
      <c r="D8" s="30">
        <v>0</v>
      </c>
      <c r="E8" s="30">
        <v>28</v>
      </c>
      <c r="F8" s="30">
        <v>6</v>
      </c>
      <c r="G8" s="30">
        <v>6</v>
      </c>
      <c r="H8" s="30">
        <v>0</v>
      </c>
      <c r="I8" s="7">
        <f t="shared" si="0"/>
        <v>40</v>
      </c>
    </row>
    <row r="9" spans="1:9" x14ac:dyDescent="0.2">
      <c r="A9" s="33" t="s">
        <v>28</v>
      </c>
      <c r="B9" s="33"/>
      <c r="C9" s="33"/>
      <c r="D9" s="30">
        <v>0</v>
      </c>
      <c r="E9" s="30">
        <v>28</v>
      </c>
      <c r="F9" s="30">
        <v>10</v>
      </c>
      <c r="G9" s="30">
        <v>10</v>
      </c>
      <c r="H9" s="30">
        <v>0</v>
      </c>
      <c r="I9" s="7">
        <f t="shared" si="0"/>
        <v>48</v>
      </c>
    </row>
    <row r="10" spans="1:9" x14ac:dyDescent="0.2">
      <c r="A10" s="33" t="s">
        <v>29</v>
      </c>
      <c r="B10" s="33"/>
      <c r="C10" s="33"/>
      <c r="D10" s="30">
        <v>0</v>
      </c>
      <c r="E10" s="30">
        <v>28</v>
      </c>
      <c r="F10" s="30">
        <v>10</v>
      </c>
      <c r="G10" s="30">
        <v>8</v>
      </c>
      <c r="H10" s="30">
        <v>0</v>
      </c>
      <c r="I10" s="7">
        <f t="shared" si="0"/>
        <v>46</v>
      </c>
    </row>
  </sheetData>
  <mergeCells count="8">
    <mergeCell ref="A3:C3"/>
    <mergeCell ref="A9:C9"/>
    <mergeCell ref="A10:C10"/>
    <mergeCell ref="A4:C4"/>
    <mergeCell ref="A7:C7"/>
    <mergeCell ref="A8:C8"/>
    <mergeCell ref="A5:C5"/>
    <mergeCell ref="A6:C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workbookViewId="0">
      <selection activeCell="E30" sqref="E30"/>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2"/>
      <c r="B3" s="32"/>
      <c r="C3" s="32"/>
      <c r="D3" s="4" t="s">
        <v>7</v>
      </c>
      <c r="E3" s="5" t="s">
        <v>8</v>
      </c>
      <c r="F3" s="5" t="s">
        <v>9</v>
      </c>
      <c r="G3" s="5" t="s">
        <v>10</v>
      </c>
      <c r="H3" s="5" t="s">
        <v>11</v>
      </c>
      <c r="I3" s="6" t="s">
        <v>12</v>
      </c>
    </row>
    <row r="4" spans="1:9" x14ac:dyDescent="0.2">
      <c r="A4" s="33" t="s">
        <v>23</v>
      </c>
      <c r="B4" s="33"/>
      <c r="C4" s="33"/>
      <c r="D4" s="30">
        <v>0</v>
      </c>
      <c r="E4" s="30">
        <v>21</v>
      </c>
      <c r="F4" s="30">
        <v>6</v>
      </c>
      <c r="G4" s="30">
        <v>6</v>
      </c>
      <c r="H4" s="30">
        <v>0</v>
      </c>
      <c r="I4" s="7">
        <f t="shared" ref="I4:I10" si="0">SUM(D4:H4)</f>
        <v>33</v>
      </c>
    </row>
    <row r="5" spans="1:9" x14ac:dyDescent="0.2">
      <c r="A5" s="33" t="s">
        <v>24</v>
      </c>
      <c r="B5" s="33"/>
      <c r="C5" s="33"/>
      <c r="D5" s="30">
        <v>0</v>
      </c>
      <c r="E5" s="30">
        <v>21</v>
      </c>
      <c r="F5" s="30">
        <v>6</v>
      </c>
      <c r="G5" s="30">
        <v>6</v>
      </c>
      <c r="H5" s="30">
        <v>0</v>
      </c>
      <c r="I5" s="7">
        <f t="shared" si="0"/>
        <v>33</v>
      </c>
    </row>
    <row r="6" spans="1:9" x14ac:dyDescent="0.2">
      <c r="A6" s="33" t="s">
        <v>25</v>
      </c>
      <c r="B6" s="33"/>
      <c r="C6" s="33"/>
      <c r="D6" s="30">
        <v>0</v>
      </c>
      <c r="E6" s="30">
        <v>30.800000000000004</v>
      </c>
      <c r="F6" s="30">
        <v>8.8000000000000007</v>
      </c>
      <c r="G6" s="30">
        <v>8.8000000000000007</v>
      </c>
      <c r="H6" s="30">
        <v>0</v>
      </c>
      <c r="I6" s="7">
        <f t="shared" si="0"/>
        <v>48.400000000000006</v>
      </c>
    </row>
    <row r="7" spans="1:9" x14ac:dyDescent="0.2">
      <c r="A7" s="33" t="s">
        <v>26</v>
      </c>
      <c r="B7" s="33"/>
      <c r="C7" s="33"/>
      <c r="D7" s="30">
        <v>0</v>
      </c>
      <c r="E7" s="30">
        <v>14</v>
      </c>
      <c r="F7" s="30">
        <v>4</v>
      </c>
      <c r="G7" s="30">
        <v>4</v>
      </c>
      <c r="H7" s="30">
        <v>0</v>
      </c>
      <c r="I7" s="7">
        <f t="shared" si="0"/>
        <v>22</v>
      </c>
    </row>
    <row r="8" spans="1:9" x14ac:dyDescent="0.2">
      <c r="A8" s="33" t="s">
        <v>27</v>
      </c>
      <c r="B8" s="33"/>
      <c r="C8" s="33"/>
      <c r="D8" s="30">
        <v>0</v>
      </c>
      <c r="E8" s="30">
        <v>21</v>
      </c>
      <c r="F8" s="30">
        <v>6</v>
      </c>
      <c r="G8" s="30">
        <v>6</v>
      </c>
      <c r="H8" s="30">
        <v>0</v>
      </c>
      <c r="I8" s="7">
        <f t="shared" si="0"/>
        <v>33</v>
      </c>
    </row>
    <row r="9" spans="1:9" x14ac:dyDescent="0.2">
      <c r="A9" s="33" t="s">
        <v>28</v>
      </c>
      <c r="B9" s="33"/>
      <c r="C9" s="33"/>
      <c r="D9" s="30">
        <v>0</v>
      </c>
      <c r="E9" s="30">
        <v>28</v>
      </c>
      <c r="F9" s="30">
        <v>8</v>
      </c>
      <c r="G9" s="30">
        <v>8</v>
      </c>
      <c r="H9" s="30">
        <v>0</v>
      </c>
      <c r="I9" s="7">
        <f t="shared" si="0"/>
        <v>44</v>
      </c>
    </row>
    <row r="10" spans="1:9" x14ac:dyDescent="0.2">
      <c r="A10" s="33" t="s">
        <v>29</v>
      </c>
      <c r="B10" s="33"/>
      <c r="C10" s="33"/>
      <c r="D10" s="30">
        <v>0</v>
      </c>
      <c r="E10" s="30">
        <v>21</v>
      </c>
      <c r="F10" s="30">
        <v>6</v>
      </c>
      <c r="G10" s="30">
        <v>6</v>
      </c>
      <c r="H10" s="30">
        <v>0</v>
      </c>
      <c r="I10" s="7">
        <f t="shared" si="0"/>
        <v>33</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workbookViewId="0">
      <selection activeCell="L17" sqref="L17"/>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2"/>
      <c r="B3" s="32"/>
      <c r="C3" s="32"/>
      <c r="D3" s="4" t="s">
        <v>7</v>
      </c>
      <c r="E3" s="5" t="s">
        <v>8</v>
      </c>
      <c r="F3" s="5" t="s">
        <v>9</v>
      </c>
      <c r="G3" s="5" t="s">
        <v>10</v>
      </c>
      <c r="H3" s="5" t="s">
        <v>11</v>
      </c>
      <c r="I3" s="6" t="s">
        <v>12</v>
      </c>
    </row>
    <row r="4" spans="1:9" x14ac:dyDescent="0.2">
      <c r="A4" s="33" t="s">
        <v>23</v>
      </c>
      <c r="B4" s="33"/>
      <c r="C4" s="33"/>
      <c r="D4" s="30">
        <v>0</v>
      </c>
      <c r="E4" s="30">
        <v>28</v>
      </c>
      <c r="F4" s="30">
        <v>8</v>
      </c>
      <c r="G4" s="30">
        <v>8</v>
      </c>
      <c r="H4" s="30">
        <v>0</v>
      </c>
      <c r="I4" s="7">
        <f t="shared" ref="I4:I10" si="0">SUM(D4:H4)</f>
        <v>44</v>
      </c>
    </row>
    <row r="5" spans="1:9" x14ac:dyDescent="0.2">
      <c r="A5" s="33" t="s">
        <v>24</v>
      </c>
      <c r="B5" s="33"/>
      <c r="C5" s="33"/>
      <c r="D5" s="30">
        <v>0</v>
      </c>
      <c r="E5" s="30">
        <v>28</v>
      </c>
      <c r="F5" s="30">
        <v>8</v>
      </c>
      <c r="G5" s="30">
        <v>6</v>
      </c>
      <c r="H5" s="30">
        <v>0</v>
      </c>
      <c r="I5" s="7">
        <f t="shared" si="0"/>
        <v>42</v>
      </c>
    </row>
    <row r="6" spans="1:9" x14ac:dyDescent="0.2">
      <c r="A6" s="33" t="s">
        <v>25</v>
      </c>
      <c r="B6" s="33"/>
      <c r="C6" s="33"/>
      <c r="D6" s="30">
        <v>0</v>
      </c>
      <c r="E6" s="30">
        <v>28</v>
      </c>
      <c r="F6" s="30">
        <v>8</v>
      </c>
      <c r="G6" s="30">
        <v>8</v>
      </c>
      <c r="H6" s="30">
        <v>0</v>
      </c>
      <c r="I6" s="7">
        <f t="shared" si="0"/>
        <v>44</v>
      </c>
    </row>
    <row r="7" spans="1:9" x14ac:dyDescent="0.2">
      <c r="A7" s="33" t="s">
        <v>26</v>
      </c>
      <c r="B7" s="33"/>
      <c r="C7" s="33"/>
      <c r="D7" s="30">
        <v>0</v>
      </c>
      <c r="E7" s="30">
        <v>28</v>
      </c>
      <c r="F7" s="30">
        <v>6</v>
      </c>
      <c r="G7" s="30">
        <v>8</v>
      </c>
      <c r="H7" s="30">
        <v>0</v>
      </c>
      <c r="I7" s="7">
        <f t="shared" si="0"/>
        <v>42</v>
      </c>
    </row>
    <row r="8" spans="1:9" x14ac:dyDescent="0.2">
      <c r="A8" s="33" t="s">
        <v>27</v>
      </c>
      <c r="B8" s="33"/>
      <c r="C8" s="33"/>
      <c r="D8" s="30">
        <v>0</v>
      </c>
      <c r="E8" s="30">
        <v>28</v>
      </c>
      <c r="F8" s="30">
        <v>6</v>
      </c>
      <c r="G8" s="30">
        <v>8</v>
      </c>
      <c r="H8" s="30">
        <v>0</v>
      </c>
      <c r="I8" s="7">
        <f t="shared" si="0"/>
        <v>42</v>
      </c>
    </row>
    <row r="9" spans="1:9" x14ac:dyDescent="0.2">
      <c r="A9" s="33" t="s">
        <v>28</v>
      </c>
      <c r="B9" s="33"/>
      <c r="C9" s="33"/>
      <c r="D9" s="30">
        <v>0</v>
      </c>
      <c r="E9" s="30">
        <v>28</v>
      </c>
      <c r="F9" s="30">
        <v>8</v>
      </c>
      <c r="G9" s="30">
        <v>6</v>
      </c>
      <c r="H9" s="30">
        <v>0</v>
      </c>
      <c r="I9" s="7">
        <f t="shared" si="0"/>
        <v>42</v>
      </c>
    </row>
    <row r="10" spans="1:9" x14ac:dyDescent="0.2">
      <c r="A10" s="33" t="s">
        <v>29</v>
      </c>
      <c r="B10" s="33"/>
      <c r="C10" s="33"/>
      <c r="D10" s="30">
        <v>0</v>
      </c>
      <c r="E10" s="30">
        <v>28</v>
      </c>
      <c r="F10" s="30">
        <v>8</v>
      </c>
      <c r="G10" s="30">
        <v>8</v>
      </c>
      <c r="H10" s="30">
        <v>0</v>
      </c>
      <c r="I10" s="7">
        <f t="shared" si="0"/>
        <v>44</v>
      </c>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
  <sheetViews>
    <sheetView workbookViewId="0">
      <selection activeCell="G17" sqref="G17"/>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2"/>
      <c r="B3" s="32"/>
      <c r="C3" s="32"/>
      <c r="D3" s="4" t="s">
        <v>7</v>
      </c>
      <c r="E3" s="5" t="s">
        <v>8</v>
      </c>
      <c r="F3" s="5" t="s">
        <v>9</v>
      </c>
      <c r="G3" s="5" t="s">
        <v>10</v>
      </c>
      <c r="H3" s="5" t="s">
        <v>11</v>
      </c>
      <c r="I3" s="6" t="s">
        <v>12</v>
      </c>
    </row>
    <row r="4" spans="1:9" x14ac:dyDescent="0.2">
      <c r="A4" s="33" t="s">
        <v>23</v>
      </c>
      <c r="B4" s="33"/>
      <c r="C4" s="33"/>
      <c r="D4" s="30">
        <v>0</v>
      </c>
      <c r="E4" s="30">
        <v>17.5</v>
      </c>
      <c r="F4" s="30">
        <v>5</v>
      </c>
      <c r="G4" s="30">
        <v>6</v>
      </c>
      <c r="H4" s="30">
        <v>0</v>
      </c>
      <c r="I4" s="7">
        <f t="shared" ref="I4:I10" si="0">SUM(D4:H4)</f>
        <v>28.5</v>
      </c>
    </row>
    <row r="5" spans="1:9" x14ac:dyDescent="0.2">
      <c r="A5" s="33" t="s">
        <v>24</v>
      </c>
      <c r="B5" s="33"/>
      <c r="C5" s="33"/>
      <c r="D5" s="30">
        <v>0</v>
      </c>
      <c r="E5" s="30">
        <v>21</v>
      </c>
      <c r="F5" s="30">
        <v>7</v>
      </c>
      <c r="G5" s="30">
        <v>7</v>
      </c>
      <c r="H5" s="30">
        <v>0</v>
      </c>
      <c r="I5" s="7">
        <f t="shared" si="0"/>
        <v>35</v>
      </c>
    </row>
    <row r="6" spans="1:9" x14ac:dyDescent="0.2">
      <c r="A6" s="33" t="s">
        <v>25</v>
      </c>
      <c r="B6" s="33"/>
      <c r="C6" s="33"/>
      <c r="D6" s="30">
        <v>0</v>
      </c>
      <c r="E6" s="30">
        <v>35</v>
      </c>
      <c r="F6" s="30">
        <v>10</v>
      </c>
      <c r="G6" s="30">
        <v>9.6</v>
      </c>
      <c r="H6" s="30">
        <v>0</v>
      </c>
      <c r="I6" s="7">
        <f t="shared" si="0"/>
        <v>54.6</v>
      </c>
    </row>
    <row r="7" spans="1:9" x14ac:dyDescent="0.2">
      <c r="A7" s="33" t="s">
        <v>26</v>
      </c>
      <c r="B7" s="33"/>
      <c r="C7" s="33"/>
      <c r="D7" s="30">
        <v>0</v>
      </c>
      <c r="E7" s="30">
        <v>21</v>
      </c>
      <c r="F7" s="30">
        <v>6</v>
      </c>
      <c r="G7" s="30">
        <v>7</v>
      </c>
      <c r="H7" s="30">
        <v>0</v>
      </c>
      <c r="I7" s="7">
        <f t="shared" si="0"/>
        <v>34</v>
      </c>
    </row>
    <row r="8" spans="1:9" x14ac:dyDescent="0.2">
      <c r="A8" s="33" t="s">
        <v>27</v>
      </c>
      <c r="B8" s="33"/>
      <c r="C8" s="33"/>
      <c r="D8" s="30">
        <v>0</v>
      </c>
      <c r="E8" s="30">
        <v>31.5</v>
      </c>
      <c r="F8" s="30">
        <v>9</v>
      </c>
      <c r="G8" s="30">
        <v>9</v>
      </c>
      <c r="H8" s="30">
        <v>0</v>
      </c>
      <c r="I8" s="7">
        <f t="shared" si="0"/>
        <v>49.5</v>
      </c>
    </row>
    <row r="9" spans="1:9" x14ac:dyDescent="0.2">
      <c r="A9" s="33" t="s">
        <v>28</v>
      </c>
      <c r="B9" s="33"/>
      <c r="C9" s="33"/>
      <c r="D9" s="30">
        <v>0</v>
      </c>
      <c r="E9" s="30">
        <v>31.5</v>
      </c>
      <c r="F9" s="30">
        <v>9</v>
      </c>
      <c r="G9" s="30">
        <v>8</v>
      </c>
      <c r="H9" s="30">
        <v>0</v>
      </c>
      <c r="I9" s="7">
        <f t="shared" si="0"/>
        <v>48.5</v>
      </c>
    </row>
    <row r="10" spans="1:9" x14ac:dyDescent="0.2">
      <c r="A10" s="33" t="s">
        <v>29</v>
      </c>
      <c r="B10" s="33"/>
      <c r="C10" s="33"/>
      <c r="D10" s="30">
        <v>0</v>
      </c>
      <c r="E10" s="30">
        <v>35</v>
      </c>
      <c r="F10" s="30">
        <v>10</v>
      </c>
      <c r="G10" s="30">
        <v>9</v>
      </c>
      <c r="H10" s="30">
        <v>0</v>
      </c>
      <c r="I10" s="7">
        <f t="shared" si="0"/>
        <v>54</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10"/>
  <sheetViews>
    <sheetView workbookViewId="0">
      <selection activeCell="I6" sqref="I6"/>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2"/>
      <c r="B3" s="32"/>
      <c r="C3" s="32"/>
      <c r="D3" s="4" t="s">
        <v>7</v>
      </c>
      <c r="E3" s="5" t="s">
        <v>8</v>
      </c>
      <c r="F3" s="5" t="s">
        <v>9</v>
      </c>
      <c r="G3" s="5" t="s">
        <v>10</v>
      </c>
      <c r="H3" s="5" t="s">
        <v>11</v>
      </c>
      <c r="I3" s="6" t="s">
        <v>12</v>
      </c>
    </row>
    <row r="4" spans="1:9" x14ac:dyDescent="0.2">
      <c r="A4" s="33" t="s">
        <v>23</v>
      </c>
      <c r="B4" s="33"/>
      <c r="C4" s="33"/>
      <c r="D4" s="31">
        <v>17.5</v>
      </c>
      <c r="E4" s="30">
        <v>17.5</v>
      </c>
      <c r="F4" s="30">
        <v>7</v>
      </c>
      <c r="G4" s="30">
        <v>8</v>
      </c>
      <c r="H4" s="30">
        <v>0</v>
      </c>
      <c r="I4" s="7">
        <f>SUM(E4:H4)</f>
        <v>32.5</v>
      </c>
    </row>
    <row r="5" spans="1:9" x14ac:dyDescent="0.2">
      <c r="A5" s="33" t="s">
        <v>24</v>
      </c>
      <c r="B5" s="33"/>
      <c r="C5" s="33"/>
      <c r="D5" s="31">
        <v>24.5</v>
      </c>
      <c r="E5" s="30">
        <v>17.5</v>
      </c>
      <c r="F5" s="30">
        <v>6</v>
      </c>
      <c r="G5" s="30">
        <v>8</v>
      </c>
      <c r="H5" s="30">
        <v>0</v>
      </c>
      <c r="I5" s="7">
        <f>SUM(E5:H5)</f>
        <v>31.5</v>
      </c>
    </row>
    <row r="6" spans="1:9" x14ac:dyDescent="0.2">
      <c r="A6" s="33" t="s">
        <v>25</v>
      </c>
      <c r="B6" s="33"/>
      <c r="C6" s="33"/>
      <c r="D6" s="31">
        <v>28</v>
      </c>
      <c r="E6" s="30">
        <v>24.5</v>
      </c>
      <c r="F6" s="30">
        <v>8</v>
      </c>
      <c r="G6" s="30">
        <v>8</v>
      </c>
      <c r="H6" s="30">
        <v>0</v>
      </c>
      <c r="I6" s="7">
        <f t="shared" ref="I5:I10" si="0">SUM(E6:H6)</f>
        <v>40.5</v>
      </c>
    </row>
    <row r="7" spans="1:9" x14ac:dyDescent="0.2">
      <c r="A7" s="33" t="s">
        <v>26</v>
      </c>
      <c r="B7" s="33"/>
      <c r="C7" s="33"/>
      <c r="D7" s="31">
        <v>24.5</v>
      </c>
      <c r="E7" s="30">
        <v>24.5</v>
      </c>
      <c r="F7" s="30">
        <v>6</v>
      </c>
      <c r="G7" s="30">
        <v>8</v>
      </c>
      <c r="H7" s="30">
        <v>0</v>
      </c>
      <c r="I7" s="7">
        <f t="shared" si="0"/>
        <v>38.5</v>
      </c>
    </row>
    <row r="8" spans="1:9" x14ac:dyDescent="0.2">
      <c r="A8" s="33" t="s">
        <v>27</v>
      </c>
      <c r="B8" s="33"/>
      <c r="C8" s="33"/>
      <c r="D8" s="31">
        <v>21</v>
      </c>
      <c r="E8" s="30">
        <v>24.5</v>
      </c>
      <c r="F8" s="30">
        <v>7</v>
      </c>
      <c r="G8" s="30">
        <v>8</v>
      </c>
      <c r="H8" s="30">
        <v>0</v>
      </c>
      <c r="I8" s="7">
        <f t="shared" si="0"/>
        <v>39.5</v>
      </c>
    </row>
    <row r="9" spans="1:9" x14ac:dyDescent="0.2">
      <c r="A9" s="33" t="s">
        <v>28</v>
      </c>
      <c r="B9" s="33"/>
      <c r="C9" s="33"/>
      <c r="D9" s="31">
        <v>28</v>
      </c>
      <c r="E9" s="30">
        <v>24.5</v>
      </c>
      <c r="F9" s="30">
        <v>7</v>
      </c>
      <c r="G9" s="30">
        <v>8</v>
      </c>
      <c r="H9" s="30">
        <v>0</v>
      </c>
      <c r="I9" s="7">
        <f t="shared" si="0"/>
        <v>39.5</v>
      </c>
    </row>
    <row r="10" spans="1:9" x14ac:dyDescent="0.2">
      <c r="A10" s="33" t="s">
        <v>29</v>
      </c>
      <c r="B10" s="33"/>
      <c r="C10" s="33"/>
      <c r="D10" s="31">
        <v>24.5</v>
      </c>
      <c r="E10" s="30">
        <v>24.5</v>
      </c>
      <c r="F10" s="30">
        <v>5</v>
      </c>
      <c r="G10" s="30">
        <v>8</v>
      </c>
      <c r="H10" s="30">
        <v>0</v>
      </c>
      <c r="I10" s="7">
        <f t="shared" si="0"/>
        <v>37.5</v>
      </c>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
  <sheetViews>
    <sheetView workbookViewId="0">
      <selection activeCell="I33" sqref="I33"/>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2"/>
      <c r="B3" s="32"/>
      <c r="C3" s="32"/>
      <c r="D3" s="4" t="s">
        <v>7</v>
      </c>
      <c r="E3" s="5" t="s">
        <v>8</v>
      </c>
      <c r="F3" s="5" t="s">
        <v>9</v>
      </c>
      <c r="G3" s="5" t="s">
        <v>10</v>
      </c>
      <c r="H3" s="5" t="s">
        <v>11</v>
      </c>
      <c r="I3" s="6" t="s">
        <v>12</v>
      </c>
    </row>
    <row r="4" spans="1:9" x14ac:dyDescent="0.2">
      <c r="A4" s="33" t="s">
        <v>23</v>
      </c>
      <c r="B4" s="33"/>
      <c r="C4" s="33"/>
      <c r="D4" s="30">
        <v>0</v>
      </c>
      <c r="E4" s="30">
        <v>0</v>
      </c>
      <c r="F4" s="30">
        <v>0</v>
      </c>
      <c r="G4" s="30">
        <v>0</v>
      </c>
      <c r="H4" s="30">
        <v>2</v>
      </c>
      <c r="I4" s="7">
        <f>SUM(H4)</f>
        <v>2</v>
      </c>
    </row>
    <row r="5" spans="1:9" x14ac:dyDescent="0.2">
      <c r="A5" s="33" t="s">
        <v>24</v>
      </c>
      <c r="B5" s="33"/>
      <c r="C5" s="33"/>
      <c r="D5" s="30">
        <v>0</v>
      </c>
      <c r="E5" s="30">
        <v>0</v>
      </c>
      <c r="F5" s="30">
        <v>0</v>
      </c>
      <c r="G5" s="30">
        <v>0</v>
      </c>
      <c r="H5" s="30">
        <v>10</v>
      </c>
      <c r="I5" s="7">
        <f t="shared" ref="I5:I10" si="0">SUM(H5)</f>
        <v>10</v>
      </c>
    </row>
    <row r="6" spans="1:9" x14ac:dyDescent="0.2">
      <c r="A6" s="33" t="s">
        <v>25</v>
      </c>
      <c r="B6" s="33"/>
      <c r="C6" s="33"/>
      <c r="D6" s="30">
        <v>0</v>
      </c>
      <c r="E6" s="30">
        <v>0</v>
      </c>
      <c r="F6" s="30">
        <v>0</v>
      </c>
      <c r="G6" s="30">
        <v>0</v>
      </c>
      <c r="H6" s="30">
        <v>7.6</v>
      </c>
      <c r="I6" s="7">
        <f t="shared" si="0"/>
        <v>7.6</v>
      </c>
    </row>
    <row r="7" spans="1:9" x14ac:dyDescent="0.2">
      <c r="A7" s="33" t="s">
        <v>26</v>
      </c>
      <c r="B7" s="33"/>
      <c r="C7" s="33"/>
      <c r="D7" s="30">
        <v>0</v>
      </c>
      <c r="E7" s="30">
        <v>0</v>
      </c>
      <c r="F7" s="30">
        <v>0</v>
      </c>
      <c r="G7" s="30">
        <v>0</v>
      </c>
      <c r="H7" s="30">
        <v>2</v>
      </c>
      <c r="I7" s="7">
        <f t="shared" si="0"/>
        <v>2</v>
      </c>
    </row>
    <row r="8" spans="1:9" x14ac:dyDescent="0.2">
      <c r="A8" s="33" t="s">
        <v>27</v>
      </c>
      <c r="B8" s="33"/>
      <c r="C8" s="33"/>
      <c r="D8" s="30">
        <v>0</v>
      </c>
      <c r="E8" s="30">
        <v>0</v>
      </c>
      <c r="F8" s="30">
        <v>0</v>
      </c>
      <c r="G8" s="30">
        <v>0</v>
      </c>
      <c r="H8" s="30">
        <v>2</v>
      </c>
      <c r="I8" s="7">
        <f t="shared" si="0"/>
        <v>2</v>
      </c>
    </row>
    <row r="9" spans="1:9" x14ac:dyDescent="0.2">
      <c r="A9" s="33" t="s">
        <v>28</v>
      </c>
      <c r="B9" s="33"/>
      <c r="C9" s="33"/>
      <c r="D9" s="30">
        <v>0</v>
      </c>
      <c r="E9" s="30">
        <v>0</v>
      </c>
      <c r="F9" s="30">
        <v>0</v>
      </c>
      <c r="G9" s="30">
        <v>0</v>
      </c>
      <c r="H9" s="30">
        <v>4.4000000000000004</v>
      </c>
      <c r="I9" s="7">
        <f t="shared" si="0"/>
        <v>4.4000000000000004</v>
      </c>
    </row>
    <row r="10" spans="1:9" x14ac:dyDescent="0.2">
      <c r="A10" s="33" t="s">
        <v>29</v>
      </c>
      <c r="B10" s="33"/>
      <c r="C10" s="33"/>
      <c r="D10" s="30">
        <v>0</v>
      </c>
      <c r="E10" s="30">
        <v>0</v>
      </c>
      <c r="F10" s="30">
        <v>0</v>
      </c>
      <c r="G10" s="30">
        <v>0</v>
      </c>
      <c r="H10" s="30">
        <v>10</v>
      </c>
      <c r="I10" s="7">
        <f t="shared" si="0"/>
        <v>10</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3"/>
  <sheetViews>
    <sheetView zoomScale="70" zoomScaleNormal="70" workbookViewId="0">
      <selection activeCell="Q30" sqref="Q30"/>
    </sheetView>
  </sheetViews>
  <sheetFormatPr defaultRowHeight="15" x14ac:dyDescent="0.2"/>
  <cols>
    <col min="1" max="1" width="33" style="12" customWidth="1"/>
    <col min="2" max="7" width="7.7109375" style="12" customWidth="1"/>
    <col min="8" max="9" width="7.5703125" style="12" customWidth="1"/>
    <col min="10" max="13" width="7.7109375" style="12" customWidth="1"/>
    <col min="14" max="16384" width="9.140625" style="12"/>
  </cols>
  <sheetData>
    <row r="1" spans="1:19" ht="15.75" x14ac:dyDescent="0.25">
      <c r="A1" s="9" t="s">
        <v>13</v>
      </c>
      <c r="B1" s="10"/>
      <c r="C1" s="9"/>
      <c r="D1" s="9"/>
      <c r="E1" s="9"/>
      <c r="F1" s="9"/>
      <c r="G1" s="9"/>
      <c r="H1" s="9"/>
      <c r="I1" s="11"/>
      <c r="J1" s="11"/>
    </row>
    <row r="2" spans="1:19" ht="6" customHeight="1" x14ac:dyDescent="0.25">
      <c r="A2" s="9"/>
      <c r="B2" s="10"/>
      <c r="C2" s="9"/>
      <c r="D2" s="9"/>
      <c r="E2" s="9"/>
      <c r="F2" s="9"/>
      <c r="G2" s="9"/>
      <c r="H2" s="9"/>
      <c r="I2" s="11"/>
      <c r="J2" s="11"/>
    </row>
    <row r="3" spans="1:19" ht="15.75" x14ac:dyDescent="0.25">
      <c r="A3" s="35" t="s">
        <v>32</v>
      </c>
      <c r="B3" s="35"/>
      <c r="C3" s="35"/>
      <c r="D3" s="35"/>
      <c r="E3" s="35"/>
      <c r="F3" s="35"/>
      <c r="G3" s="35"/>
      <c r="H3" s="35"/>
      <c r="I3" s="11"/>
      <c r="J3" s="11"/>
    </row>
    <row r="4" spans="1:19" x14ac:dyDescent="0.2">
      <c r="A4" s="10"/>
      <c r="B4" s="10"/>
      <c r="C4" s="10"/>
      <c r="D4" s="10"/>
      <c r="E4" s="10"/>
      <c r="F4" s="10"/>
      <c r="G4" s="10"/>
      <c r="H4" s="10"/>
    </row>
    <row r="5" spans="1:19" ht="15.75" x14ac:dyDescent="0.25">
      <c r="G5" s="34" t="s">
        <v>19</v>
      </c>
      <c r="H5" s="34"/>
      <c r="I5" s="11"/>
      <c r="J5" s="11"/>
      <c r="K5" s="34" t="s">
        <v>20</v>
      </c>
      <c r="L5" s="34"/>
      <c r="M5" s="29"/>
      <c r="N5" s="11"/>
      <c r="O5" s="34" t="s">
        <v>19</v>
      </c>
      <c r="P5" s="34"/>
      <c r="Q5" s="11"/>
      <c r="R5" s="34" t="s">
        <v>21</v>
      </c>
      <c r="S5" s="34"/>
    </row>
    <row r="6" spans="1:19" s="16" customFormat="1" ht="135" customHeight="1" x14ac:dyDescent="0.2">
      <c r="A6" s="13"/>
      <c r="B6" s="14" t="s">
        <v>2</v>
      </c>
      <c r="C6" s="14" t="s">
        <v>3</v>
      </c>
      <c r="D6" s="14" t="s">
        <v>4</v>
      </c>
      <c r="E6" s="14" t="s">
        <v>5</v>
      </c>
      <c r="F6" s="15" t="s">
        <v>6</v>
      </c>
      <c r="G6" s="14" t="s">
        <v>14</v>
      </c>
      <c r="H6" s="26" t="s">
        <v>15</v>
      </c>
      <c r="J6" s="15" t="str">
        <f>F6</f>
        <v>Evaluator 5</v>
      </c>
      <c r="K6" s="14" t="s">
        <v>17</v>
      </c>
      <c r="L6" s="26" t="s">
        <v>16</v>
      </c>
      <c r="N6" s="15" t="s">
        <v>30</v>
      </c>
      <c r="O6" s="14" t="s">
        <v>31</v>
      </c>
      <c r="P6" s="26" t="s">
        <v>16</v>
      </c>
      <c r="R6" s="14" t="s">
        <v>1</v>
      </c>
      <c r="S6" s="26" t="s">
        <v>18</v>
      </c>
    </row>
    <row r="7" spans="1:19" ht="16.5" customHeight="1" x14ac:dyDescent="0.2">
      <c r="A7" s="23" t="str">
        <f>'Evaluator 5'!A4:D4</f>
        <v>ABM</v>
      </c>
      <c r="B7" s="17">
        <f>'Evaluator 1'!I4</f>
        <v>44</v>
      </c>
      <c r="C7" s="17">
        <f>'Evaluator 2'!I4</f>
        <v>33</v>
      </c>
      <c r="D7" s="17">
        <f>'Evaluator 3'!I4</f>
        <v>44</v>
      </c>
      <c r="E7" s="17">
        <f>'Evaluator 4'!I4</f>
        <v>28.5</v>
      </c>
      <c r="F7" s="18">
        <f>'Evaluator 5'!I4</f>
        <v>32.5</v>
      </c>
      <c r="G7" s="17">
        <f>AVERAGE(B7:F7)</f>
        <v>36.4</v>
      </c>
      <c r="H7" s="27">
        <f>RANK(G7,$G$7:$G$13,0)</f>
        <v>6</v>
      </c>
      <c r="J7" s="20">
        <f>'Evaluator 5'!D4</f>
        <v>17.5</v>
      </c>
      <c r="K7" s="17">
        <f>AVERAGE(J7)</f>
        <v>17.5</v>
      </c>
      <c r="L7" s="27">
        <f>RANK(K7,$K$7:$K$13,0)</f>
        <v>7</v>
      </c>
      <c r="N7" s="20">
        <f>HUB!I4</f>
        <v>2</v>
      </c>
      <c r="O7" s="17">
        <f>AVERAGE(N7)</f>
        <v>2</v>
      </c>
      <c r="P7" s="27">
        <f>RANK(O7,$O$7:$O$13,0)</f>
        <v>5</v>
      </c>
      <c r="R7" s="21">
        <f>G7+K7+O7</f>
        <v>55.9</v>
      </c>
      <c r="S7" s="27">
        <f>RANK(R7,$R$7:$R$13,0)</f>
        <v>7</v>
      </c>
    </row>
    <row r="8" spans="1:19" ht="16.5" customHeight="1" x14ac:dyDescent="0.2">
      <c r="A8" s="24" t="str">
        <f>'Evaluator 5'!A5:D5</f>
        <v>ACE Parking</v>
      </c>
      <c r="B8" s="19">
        <f>'Evaluator 1'!I5</f>
        <v>33</v>
      </c>
      <c r="C8" s="17">
        <f>'Evaluator 2'!I5</f>
        <v>33</v>
      </c>
      <c r="D8" s="17">
        <f>'Evaluator 3'!I5</f>
        <v>42</v>
      </c>
      <c r="E8" s="17">
        <f>'Evaluator 4'!I5</f>
        <v>35</v>
      </c>
      <c r="F8" s="18">
        <f>'Evaluator 5'!I5</f>
        <v>31.5</v>
      </c>
      <c r="G8" s="19">
        <f>AVERAGE(B8:F8)</f>
        <v>34.9</v>
      </c>
      <c r="H8" s="28">
        <f t="shared" ref="H8:H13" si="0">RANK(G8,$G$7:$G$13,0)</f>
        <v>7</v>
      </c>
      <c r="J8" s="22">
        <f>'Evaluator 5'!D5</f>
        <v>24.5</v>
      </c>
      <c r="K8" s="19">
        <f t="shared" ref="K8:K13" si="1">AVERAGE(J8)</f>
        <v>24.5</v>
      </c>
      <c r="L8" s="28">
        <f t="shared" ref="L8:L13" si="2">RANK(K8,$K$7:$K$13,0)</f>
        <v>3</v>
      </c>
      <c r="N8" s="20">
        <f>HUB!I5</f>
        <v>10</v>
      </c>
      <c r="O8" s="19">
        <f t="shared" ref="O8:O13" si="3">AVERAGE(N8)</f>
        <v>10</v>
      </c>
      <c r="P8" s="27">
        <f t="shared" ref="P8:P13" si="4">RANK(O8,$O$7:$O$13,0)</f>
        <v>1</v>
      </c>
      <c r="R8" s="21">
        <f t="shared" ref="R8:R13" si="5">G8+K8+O8</f>
        <v>69.400000000000006</v>
      </c>
      <c r="S8" s="28">
        <f t="shared" ref="S8:S12" si="6">RANK(R8,$R$7:$R$13,0)</f>
        <v>4</v>
      </c>
    </row>
    <row r="9" spans="1:19" ht="16.5" customHeight="1" x14ac:dyDescent="0.2">
      <c r="A9" s="24" t="str">
        <f>'Evaluator 5'!A6:D6</f>
        <v>Lanier Parking</v>
      </c>
      <c r="B9" s="19">
        <f>'Evaluator 1'!I6</f>
        <v>33</v>
      </c>
      <c r="C9" s="17">
        <f>'Evaluator 2'!I6</f>
        <v>48.400000000000006</v>
      </c>
      <c r="D9" s="17">
        <f>'Evaluator 3'!I6</f>
        <v>44</v>
      </c>
      <c r="E9" s="17">
        <f>'Evaluator 4'!I6</f>
        <v>54.6</v>
      </c>
      <c r="F9" s="18">
        <f>'Evaluator 5'!I6</f>
        <v>40.5</v>
      </c>
      <c r="G9" s="19">
        <f>AVERAGE(B9:F9)</f>
        <v>44.1</v>
      </c>
      <c r="H9" s="28">
        <f t="shared" si="0"/>
        <v>2</v>
      </c>
      <c r="J9" s="22">
        <f>'Evaluator 5'!D6</f>
        <v>28</v>
      </c>
      <c r="K9" s="19">
        <f t="shared" si="1"/>
        <v>28</v>
      </c>
      <c r="L9" s="28">
        <f t="shared" si="2"/>
        <v>1</v>
      </c>
      <c r="N9" s="20">
        <f>HUB!I6</f>
        <v>7.6</v>
      </c>
      <c r="O9" s="19">
        <f t="shared" si="3"/>
        <v>7.6</v>
      </c>
      <c r="P9" s="27">
        <f t="shared" si="4"/>
        <v>3</v>
      </c>
      <c r="R9" s="21">
        <f t="shared" si="5"/>
        <v>79.699999999999989</v>
      </c>
      <c r="S9" s="28">
        <f>RANK(R9,$R$7:$R$13,0)</f>
        <v>1</v>
      </c>
    </row>
    <row r="10" spans="1:19" x14ac:dyDescent="0.2">
      <c r="A10" s="24" t="str">
        <f>'Evaluator 5'!A7:D7</f>
        <v>Laz Parking</v>
      </c>
      <c r="B10" s="19">
        <f>'Evaluator 1'!I7</f>
        <v>48</v>
      </c>
      <c r="C10" s="17">
        <f>'Evaluator 2'!I7</f>
        <v>22</v>
      </c>
      <c r="D10" s="17">
        <f>'Evaluator 3'!I7</f>
        <v>42</v>
      </c>
      <c r="E10" s="17">
        <f>'Evaluator 4'!I7</f>
        <v>34</v>
      </c>
      <c r="F10" s="18">
        <f>'Evaluator 5'!I7</f>
        <v>38.5</v>
      </c>
      <c r="G10" s="19">
        <f t="shared" ref="G10:G13" si="7">AVERAGE(B10:F10)</f>
        <v>36.9</v>
      </c>
      <c r="H10" s="28">
        <f t="shared" si="0"/>
        <v>5</v>
      </c>
      <c r="J10" s="22">
        <f>'Evaluator 5'!D7</f>
        <v>24.5</v>
      </c>
      <c r="K10" s="19">
        <f t="shared" si="1"/>
        <v>24.5</v>
      </c>
      <c r="L10" s="28">
        <f t="shared" si="2"/>
        <v>3</v>
      </c>
      <c r="N10" s="20">
        <f>HUB!I7</f>
        <v>2</v>
      </c>
      <c r="O10" s="19">
        <f t="shared" si="3"/>
        <v>2</v>
      </c>
      <c r="P10" s="27">
        <f t="shared" si="4"/>
        <v>5</v>
      </c>
      <c r="R10" s="21">
        <f t="shared" si="5"/>
        <v>63.4</v>
      </c>
      <c r="S10" s="28">
        <f t="shared" si="6"/>
        <v>6</v>
      </c>
    </row>
    <row r="11" spans="1:19" x14ac:dyDescent="0.2">
      <c r="A11" s="24" t="str">
        <f>'Evaluator 5'!A8:D8</f>
        <v>Parking Systems of America</v>
      </c>
      <c r="B11" s="19">
        <f>'Evaluator 1'!I8</f>
        <v>40</v>
      </c>
      <c r="C11" s="17">
        <f>'Evaluator 2'!I8</f>
        <v>33</v>
      </c>
      <c r="D11" s="17">
        <f>'Evaluator 3'!I8</f>
        <v>42</v>
      </c>
      <c r="E11" s="17">
        <f>'Evaluator 4'!I8</f>
        <v>49.5</v>
      </c>
      <c r="F11" s="18">
        <f>'Evaluator 5'!I8</f>
        <v>39.5</v>
      </c>
      <c r="G11" s="19">
        <f t="shared" si="7"/>
        <v>40.799999999999997</v>
      </c>
      <c r="H11" s="28">
        <f t="shared" si="0"/>
        <v>4</v>
      </c>
      <c r="J11" s="22">
        <f>'Evaluator 5'!D8</f>
        <v>21</v>
      </c>
      <c r="K11" s="19">
        <f t="shared" si="1"/>
        <v>21</v>
      </c>
      <c r="L11" s="28">
        <f t="shared" si="2"/>
        <v>6</v>
      </c>
      <c r="N11" s="20">
        <f>HUB!I8</f>
        <v>2</v>
      </c>
      <c r="O11" s="19">
        <f t="shared" si="3"/>
        <v>2</v>
      </c>
      <c r="P11" s="27">
        <f t="shared" si="4"/>
        <v>5</v>
      </c>
      <c r="R11" s="21">
        <f t="shared" si="5"/>
        <v>63.8</v>
      </c>
      <c r="S11" s="28">
        <f t="shared" si="6"/>
        <v>5</v>
      </c>
    </row>
    <row r="12" spans="1:19" x14ac:dyDescent="0.2">
      <c r="A12" s="24" t="str">
        <f>'Evaluator 5'!A9:D9</f>
        <v>SP University Services</v>
      </c>
      <c r="B12" s="19">
        <f>'Evaluator 1'!I9</f>
        <v>48</v>
      </c>
      <c r="C12" s="17">
        <f>'Evaluator 2'!I9</f>
        <v>44</v>
      </c>
      <c r="D12" s="17">
        <f>'Evaluator 3'!I9</f>
        <v>42</v>
      </c>
      <c r="E12" s="17">
        <f>'Evaluator 4'!I9</f>
        <v>48.5</v>
      </c>
      <c r="F12" s="18">
        <f>'Evaluator 5'!I9</f>
        <v>39.5</v>
      </c>
      <c r="G12" s="19">
        <f t="shared" si="7"/>
        <v>44.4</v>
      </c>
      <c r="H12" s="28">
        <f>RANK(G12,$G$7:$G$13,0)</f>
        <v>1</v>
      </c>
      <c r="J12" s="22">
        <f>'Evaluator 5'!D9</f>
        <v>28</v>
      </c>
      <c r="K12" s="19">
        <f t="shared" si="1"/>
        <v>28</v>
      </c>
      <c r="L12" s="28">
        <f t="shared" si="2"/>
        <v>1</v>
      </c>
      <c r="N12" s="20">
        <f>HUB!I9</f>
        <v>4.4000000000000004</v>
      </c>
      <c r="O12" s="19">
        <f t="shared" si="3"/>
        <v>4.4000000000000004</v>
      </c>
      <c r="P12" s="27">
        <f t="shared" si="4"/>
        <v>4</v>
      </c>
      <c r="R12" s="21">
        <f t="shared" si="5"/>
        <v>76.800000000000011</v>
      </c>
      <c r="S12" s="28">
        <f t="shared" si="6"/>
        <v>3</v>
      </c>
    </row>
    <row r="13" spans="1:19" x14ac:dyDescent="0.2">
      <c r="A13" s="24" t="str">
        <f>'Evaluator 5'!A10:D10</f>
        <v>The Car Park</v>
      </c>
      <c r="B13" s="19">
        <f>'Evaluator 1'!I10</f>
        <v>46</v>
      </c>
      <c r="C13" s="17">
        <f>'Evaluator 2'!I10</f>
        <v>33</v>
      </c>
      <c r="D13" s="17">
        <f>'Evaluator 3'!I10</f>
        <v>44</v>
      </c>
      <c r="E13" s="17">
        <f>'Evaluator 4'!I10</f>
        <v>54</v>
      </c>
      <c r="F13" s="18">
        <f>'Evaluator 5'!I10</f>
        <v>37.5</v>
      </c>
      <c r="G13" s="19">
        <f t="shared" si="7"/>
        <v>42.9</v>
      </c>
      <c r="H13" s="28">
        <f t="shared" si="0"/>
        <v>3</v>
      </c>
      <c r="J13" s="22">
        <f>'Evaluator 5'!D10</f>
        <v>24.5</v>
      </c>
      <c r="K13" s="19">
        <f t="shared" si="1"/>
        <v>24.5</v>
      </c>
      <c r="L13" s="28">
        <f t="shared" si="2"/>
        <v>3</v>
      </c>
      <c r="N13" s="20">
        <f>HUB!I10</f>
        <v>10</v>
      </c>
      <c r="O13" s="19">
        <f t="shared" si="3"/>
        <v>10</v>
      </c>
      <c r="P13" s="27">
        <f t="shared" si="4"/>
        <v>1</v>
      </c>
      <c r="R13" s="21">
        <f t="shared" si="5"/>
        <v>77.400000000000006</v>
      </c>
      <c r="S13" s="28">
        <f>RANK(R13,$R$7:$R$13,0)</f>
        <v>2</v>
      </c>
    </row>
    <row r="32" spans="1:1" x14ac:dyDescent="0.2">
      <c r="A32" s="25" t="s">
        <v>22</v>
      </c>
    </row>
    <row r="33" spans="1:1" x14ac:dyDescent="0.2">
      <c r="A33" s="25"/>
    </row>
  </sheetData>
  <mergeCells count="5">
    <mergeCell ref="R5:S5"/>
    <mergeCell ref="G5:H5"/>
    <mergeCell ref="K5:L5"/>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112CF-8C00-4D07-A9F8-4429CC9CB144}">
  <dimension ref="A1:P58"/>
  <sheetViews>
    <sheetView tabSelected="1" workbookViewId="0">
      <selection activeCell="M13" sqref="M13"/>
    </sheetView>
  </sheetViews>
  <sheetFormatPr defaultRowHeight="12.75" x14ac:dyDescent="0.2"/>
  <cols>
    <col min="1" max="1" width="23.7109375" style="38" customWidth="1"/>
    <col min="2" max="2" width="9.5703125" style="38" customWidth="1"/>
    <col min="3" max="3" width="10.85546875" style="38" customWidth="1"/>
    <col min="4" max="5" width="9.5703125" style="38" customWidth="1"/>
    <col min="6" max="6" width="16.28515625" style="38" customWidth="1"/>
    <col min="7" max="7" width="19.28515625" style="38" customWidth="1"/>
    <col min="8" max="9" width="9.5703125" style="38" customWidth="1"/>
    <col min="10" max="10" width="13.85546875" style="38" customWidth="1"/>
    <col min="11" max="12" width="9.5703125" style="38" customWidth="1"/>
    <col min="13" max="13" width="14.28515625" style="38" customWidth="1"/>
    <col min="14" max="15" width="9.5703125" style="38" customWidth="1"/>
    <col min="16" max="16" width="12" style="38" customWidth="1"/>
    <col min="17" max="16384" width="9.140625" style="38"/>
  </cols>
  <sheetData>
    <row r="1" spans="1:10" ht="15.75" x14ac:dyDescent="0.25">
      <c r="A1" s="36" t="s">
        <v>33</v>
      </c>
      <c r="B1" s="36"/>
      <c r="C1" s="36"/>
      <c r="D1" s="36"/>
      <c r="E1" s="36"/>
      <c r="F1" s="36"/>
      <c r="G1" s="36"/>
      <c r="H1" s="36"/>
      <c r="I1" s="36"/>
      <c r="J1" s="37"/>
    </row>
    <row r="2" spans="1:10" ht="15.75" x14ac:dyDescent="0.25">
      <c r="A2" s="39" t="s">
        <v>34</v>
      </c>
      <c r="B2" s="39"/>
      <c r="C2" s="39"/>
      <c r="D2" s="39"/>
      <c r="E2" s="39"/>
      <c r="F2" s="39"/>
      <c r="G2" s="39"/>
      <c r="H2" s="39"/>
      <c r="I2" s="39"/>
      <c r="J2" s="40"/>
    </row>
    <row r="3" spans="1:10" x14ac:dyDescent="0.2">
      <c r="A3" s="41" t="s">
        <v>35</v>
      </c>
      <c r="B3" s="42"/>
      <c r="C3" s="42"/>
      <c r="D3" s="42"/>
    </row>
    <row r="4" spans="1:10" ht="15" customHeight="1" x14ac:dyDescent="0.2">
      <c r="A4" s="41" t="s">
        <v>36</v>
      </c>
      <c r="B4" s="43">
        <v>44834</v>
      </c>
      <c r="C4" s="43"/>
      <c r="D4" s="43"/>
      <c r="E4" s="44"/>
    </row>
    <row r="5" spans="1:10" ht="15" x14ac:dyDescent="0.25">
      <c r="A5" s="45" t="s">
        <v>37</v>
      </c>
      <c r="D5" s="46"/>
      <c r="E5" s="44"/>
    </row>
    <row r="6" spans="1:10" ht="15" x14ac:dyDescent="0.25">
      <c r="A6" s="45" t="s">
        <v>38</v>
      </c>
      <c r="B6" s="47"/>
      <c r="D6" s="46"/>
      <c r="E6" s="44"/>
    </row>
    <row r="7" spans="1:10" ht="15" customHeight="1" x14ac:dyDescent="0.2"/>
    <row r="8" spans="1:10" ht="15" customHeight="1" x14ac:dyDescent="0.2"/>
    <row r="9" spans="1:10" ht="15" customHeight="1" x14ac:dyDescent="0.2"/>
    <row r="10" spans="1:10" ht="15" customHeight="1" x14ac:dyDescent="0.2"/>
    <row r="11" spans="1:10" x14ac:dyDescent="0.2">
      <c r="B11" s="48"/>
    </row>
    <row r="12" spans="1:10" x14ac:dyDescent="0.2">
      <c r="B12" s="48"/>
    </row>
    <row r="13" spans="1:10" x14ac:dyDescent="0.2">
      <c r="B13" s="48"/>
    </row>
    <row r="14" spans="1:10" x14ac:dyDescent="0.2">
      <c r="B14" s="48"/>
    </row>
    <row r="15" spans="1:10" ht="15" customHeight="1" x14ac:dyDescent="0.2"/>
    <row r="16" spans="1:10" ht="15" customHeight="1" x14ac:dyDescent="0.2"/>
    <row r="17" spans="1:16" ht="15" customHeight="1" x14ac:dyDescent="0.2"/>
    <row r="18" spans="1:16" ht="13.5" thickBot="1" x14ac:dyDescent="0.25"/>
    <row r="19" spans="1:16" s="49" customFormat="1" ht="13.5" thickBot="1" x14ac:dyDescent="0.25">
      <c r="B19" s="50" t="s">
        <v>39</v>
      </c>
      <c r="C19" s="51"/>
      <c r="D19" s="52"/>
      <c r="E19" s="50" t="s">
        <v>40</v>
      </c>
      <c r="F19" s="51"/>
      <c r="G19" s="52"/>
      <c r="H19" s="50" t="s">
        <v>41</v>
      </c>
      <c r="I19" s="51"/>
      <c r="J19" s="52"/>
      <c r="K19" s="50" t="s">
        <v>42</v>
      </c>
      <c r="L19" s="51"/>
      <c r="M19" s="52"/>
      <c r="N19" s="50" t="s">
        <v>43</v>
      </c>
      <c r="O19" s="51"/>
      <c r="P19" s="52"/>
    </row>
    <row r="20" spans="1:16" s="49" customFormat="1" ht="206.25" customHeight="1" x14ac:dyDescent="0.2">
      <c r="B20" s="53" t="s">
        <v>51</v>
      </c>
      <c r="C20" s="54"/>
      <c r="D20" s="55"/>
      <c r="E20" s="56" t="s">
        <v>44</v>
      </c>
      <c r="F20" s="54"/>
      <c r="G20" s="55"/>
      <c r="H20" s="56" t="s">
        <v>45</v>
      </c>
      <c r="I20" s="54"/>
      <c r="J20" s="55"/>
      <c r="K20" s="56" t="s">
        <v>46</v>
      </c>
      <c r="L20" s="54"/>
      <c r="M20" s="55"/>
      <c r="N20" s="56" t="s">
        <v>47</v>
      </c>
      <c r="O20" s="54"/>
      <c r="P20" s="55"/>
    </row>
    <row r="21" spans="1:16" s="61" customFormat="1" ht="11.25" x14ac:dyDescent="0.2">
      <c r="A21" s="57"/>
      <c r="B21" s="58" t="s">
        <v>48</v>
      </c>
      <c r="C21" s="59"/>
      <c r="D21" s="60"/>
      <c r="E21" s="58" t="s">
        <v>48</v>
      </c>
      <c r="F21" s="59"/>
      <c r="G21" s="60"/>
      <c r="H21" s="58" t="s">
        <v>48</v>
      </c>
      <c r="I21" s="59"/>
      <c r="J21" s="60"/>
      <c r="K21" s="58" t="s">
        <v>48</v>
      </c>
      <c r="L21" s="59"/>
      <c r="M21" s="60"/>
      <c r="N21" s="58" t="s">
        <v>48</v>
      </c>
      <c r="O21" s="59"/>
      <c r="P21" s="60"/>
    </row>
    <row r="22" spans="1:16" s="61" customFormat="1" x14ac:dyDescent="0.2">
      <c r="A22" s="62" t="s">
        <v>23</v>
      </c>
      <c r="B22" s="63"/>
      <c r="C22" s="64"/>
      <c r="D22" s="65"/>
      <c r="E22" s="63"/>
      <c r="F22" s="64"/>
      <c r="G22" s="65"/>
      <c r="H22" s="63"/>
      <c r="I22" s="64"/>
      <c r="J22" s="65"/>
      <c r="K22" s="63"/>
      <c r="L22" s="64"/>
      <c r="M22" s="65"/>
      <c r="N22" s="63"/>
      <c r="O22" s="64"/>
      <c r="P22" s="65"/>
    </row>
    <row r="23" spans="1:16" s="61" customFormat="1" x14ac:dyDescent="0.2">
      <c r="A23" s="62" t="s">
        <v>24</v>
      </c>
      <c r="B23" s="63"/>
      <c r="C23" s="64"/>
      <c r="D23" s="65"/>
      <c r="E23" s="63"/>
      <c r="F23" s="64"/>
      <c r="G23" s="65"/>
      <c r="H23" s="63"/>
      <c r="I23" s="64"/>
      <c r="J23" s="65"/>
      <c r="K23" s="63"/>
      <c r="L23" s="64"/>
      <c r="M23" s="65"/>
      <c r="N23" s="63"/>
      <c r="O23" s="64"/>
      <c r="P23" s="65"/>
    </row>
    <row r="24" spans="1:16" s="61" customFormat="1" x14ac:dyDescent="0.2">
      <c r="A24" s="62" t="s">
        <v>25</v>
      </c>
      <c r="B24" s="63"/>
      <c r="C24" s="64"/>
      <c r="D24" s="65"/>
      <c r="E24" s="63"/>
      <c r="F24" s="64"/>
      <c r="G24" s="65"/>
      <c r="H24" s="63"/>
      <c r="I24" s="64"/>
      <c r="J24" s="65"/>
      <c r="K24" s="63"/>
      <c r="L24" s="64"/>
      <c r="M24" s="65"/>
      <c r="N24" s="63"/>
      <c r="O24" s="64"/>
      <c r="P24" s="65"/>
    </row>
    <row r="25" spans="1:16" s="61" customFormat="1" x14ac:dyDescent="0.2">
      <c r="A25" s="66" t="s">
        <v>26</v>
      </c>
      <c r="B25" s="67"/>
      <c r="C25" s="68"/>
      <c r="D25" s="69"/>
      <c r="E25" s="67"/>
      <c r="F25" s="68"/>
      <c r="G25" s="69"/>
      <c r="H25" s="67"/>
      <c r="I25" s="68"/>
      <c r="J25" s="69"/>
      <c r="K25" s="67"/>
      <c r="L25" s="68"/>
      <c r="M25" s="69"/>
      <c r="N25" s="67"/>
      <c r="O25" s="68"/>
      <c r="P25" s="69"/>
    </row>
    <row r="26" spans="1:16" s="61" customFormat="1" x14ac:dyDescent="0.2">
      <c r="A26" s="66" t="s">
        <v>27</v>
      </c>
      <c r="B26" s="67"/>
      <c r="C26" s="68"/>
      <c r="D26" s="69"/>
      <c r="E26" s="67"/>
      <c r="F26" s="68"/>
      <c r="G26" s="69"/>
      <c r="H26" s="67"/>
      <c r="I26" s="68"/>
      <c r="J26" s="69"/>
      <c r="K26" s="67"/>
      <c r="L26" s="68"/>
      <c r="M26" s="69"/>
      <c r="N26" s="67"/>
      <c r="O26" s="68"/>
      <c r="P26" s="69"/>
    </row>
    <row r="27" spans="1:16" s="61" customFormat="1" x14ac:dyDescent="0.2">
      <c r="A27" s="66" t="s">
        <v>28</v>
      </c>
      <c r="B27" s="67"/>
      <c r="C27" s="68"/>
      <c r="D27" s="69"/>
      <c r="E27" s="67"/>
      <c r="F27" s="68"/>
      <c r="G27" s="69"/>
      <c r="H27" s="67"/>
      <c r="I27" s="68"/>
      <c r="J27" s="69"/>
      <c r="K27" s="67"/>
      <c r="L27" s="68"/>
      <c r="M27" s="69"/>
      <c r="N27" s="67"/>
      <c r="O27" s="68"/>
      <c r="P27" s="69"/>
    </row>
    <row r="28" spans="1:16" s="61" customFormat="1" x14ac:dyDescent="0.2">
      <c r="A28" s="66" t="s">
        <v>29</v>
      </c>
      <c r="B28" s="67"/>
      <c r="C28" s="68"/>
      <c r="D28" s="69"/>
      <c r="E28" s="67"/>
      <c r="F28" s="68"/>
      <c r="G28" s="69"/>
      <c r="H28" s="67"/>
      <c r="I28" s="68"/>
      <c r="J28" s="69"/>
      <c r="K28" s="67"/>
      <c r="L28" s="68"/>
      <c r="M28" s="69"/>
      <c r="N28" s="67"/>
      <c r="O28" s="68"/>
      <c r="P28" s="69"/>
    </row>
    <row r="29" spans="1:16" s="71" customFormat="1" ht="7.5" customHeight="1" x14ac:dyDescent="0.2">
      <c r="A29" s="70"/>
      <c r="B29" s="70"/>
      <c r="C29" s="70"/>
      <c r="D29" s="70"/>
      <c r="E29" s="70"/>
      <c r="F29" s="70"/>
      <c r="G29" s="70"/>
      <c r="H29" s="70"/>
      <c r="I29" s="70"/>
      <c r="J29" s="70"/>
      <c r="K29" s="70"/>
      <c r="L29" s="70"/>
      <c r="M29" s="70"/>
      <c r="N29" s="70"/>
      <c r="O29" s="70"/>
      <c r="P29" s="70"/>
    </row>
    <row r="30" spans="1:16" s="72" customFormat="1" ht="6.75" customHeight="1" x14ac:dyDescent="0.2"/>
    <row r="32" spans="1:16" x14ac:dyDescent="0.2">
      <c r="A32" s="73"/>
      <c r="G32" s="74"/>
      <c r="H32" s="74"/>
    </row>
    <row r="33" spans="1:13" x14ac:dyDescent="0.2">
      <c r="A33" s="75" t="s">
        <v>49</v>
      </c>
      <c r="G33" s="74"/>
      <c r="H33" s="74"/>
      <c r="I33" s="74"/>
      <c r="J33" s="74"/>
    </row>
    <row r="34" spans="1:13" x14ac:dyDescent="0.2">
      <c r="A34" s="76"/>
      <c r="B34" s="76"/>
      <c r="C34" s="76"/>
      <c r="G34" s="74"/>
      <c r="H34" s="74"/>
      <c r="I34" s="74"/>
      <c r="J34" s="74"/>
    </row>
    <row r="35" spans="1:13" x14ac:dyDescent="0.2">
      <c r="A35" s="76"/>
      <c r="B35" s="76"/>
      <c r="C35" s="76"/>
      <c r="G35" s="74"/>
      <c r="H35" s="74"/>
      <c r="I35" s="74"/>
      <c r="J35" s="74"/>
    </row>
    <row r="36" spans="1:13" x14ac:dyDescent="0.2">
      <c r="A36" s="76"/>
      <c r="B36" s="76"/>
      <c r="C36" s="76"/>
      <c r="G36" s="74"/>
      <c r="H36" s="74"/>
      <c r="I36" s="74"/>
      <c r="J36" s="74"/>
    </row>
    <row r="37" spans="1:13" x14ac:dyDescent="0.2">
      <c r="A37" s="76"/>
      <c r="B37" s="76"/>
      <c r="C37" s="76"/>
      <c r="G37" s="74"/>
      <c r="H37" s="74"/>
      <c r="I37" s="74"/>
      <c r="J37" s="74"/>
    </row>
    <row r="38" spans="1:13" x14ac:dyDescent="0.2">
      <c r="A38" s="76"/>
      <c r="B38" s="76"/>
      <c r="C38" s="76"/>
      <c r="G38" s="74"/>
      <c r="H38" s="74"/>
      <c r="I38" s="74"/>
      <c r="J38" s="74"/>
    </row>
    <row r="39" spans="1:13" x14ac:dyDescent="0.2">
      <c r="A39" s="77"/>
      <c r="B39" s="76"/>
      <c r="C39" s="76"/>
      <c r="G39" s="74"/>
      <c r="H39" s="74"/>
      <c r="I39" s="74"/>
      <c r="J39" s="74"/>
    </row>
    <row r="40" spans="1:13" x14ac:dyDescent="0.2">
      <c r="I40" s="74"/>
      <c r="J40" s="74"/>
      <c r="K40" s="74"/>
      <c r="L40" s="74"/>
    </row>
    <row r="41" spans="1:13" x14ac:dyDescent="0.2">
      <c r="I41" s="74"/>
      <c r="J41" s="74"/>
      <c r="K41" s="74"/>
      <c r="L41" s="74"/>
      <c r="M41" s="74"/>
    </row>
    <row r="42" spans="1:13" x14ac:dyDescent="0.2">
      <c r="L42" s="74"/>
      <c r="M42" s="74"/>
    </row>
    <row r="43" spans="1:13" x14ac:dyDescent="0.2">
      <c r="L43" s="74"/>
      <c r="M43" s="74"/>
    </row>
    <row r="44" spans="1:13" x14ac:dyDescent="0.2">
      <c r="L44" s="74"/>
      <c r="M44" s="74"/>
    </row>
    <row r="45" spans="1:13" x14ac:dyDescent="0.2">
      <c r="L45" s="74"/>
      <c r="M45" s="74"/>
    </row>
    <row r="58" spans="1:1" x14ac:dyDescent="0.2">
      <c r="A58" s="78" t="s">
        <v>50</v>
      </c>
    </row>
  </sheetData>
  <mergeCells count="54">
    <mergeCell ref="B27:D27"/>
    <mergeCell ref="E27:G27"/>
    <mergeCell ref="H27:J27"/>
    <mergeCell ref="K27:M27"/>
    <mergeCell ref="N27:P27"/>
    <mergeCell ref="B28:D28"/>
    <mergeCell ref="E28:G28"/>
    <mergeCell ref="H28:J28"/>
    <mergeCell ref="K28:M28"/>
    <mergeCell ref="N28:P28"/>
    <mergeCell ref="B25:D25"/>
    <mergeCell ref="E25:G25"/>
    <mergeCell ref="H25:J25"/>
    <mergeCell ref="K25:M25"/>
    <mergeCell ref="N25:P25"/>
    <mergeCell ref="B26:D26"/>
    <mergeCell ref="E26:G26"/>
    <mergeCell ref="H26:J26"/>
    <mergeCell ref="K26:M26"/>
    <mergeCell ref="N26:P26"/>
    <mergeCell ref="B23:D23"/>
    <mergeCell ref="E23:G23"/>
    <mergeCell ref="H23:J23"/>
    <mergeCell ref="K23:M23"/>
    <mergeCell ref="N23:P23"/>
    <mergeCell ref="B24:D24"/>
    <mergeCell ref="E24:G24"/>
    <mergeCell ref="H24:J24"/>
    <mergeCell ref="K24:M24"/>
    <mergeCell ref="N24:P24"/>
    <mergeCell ref="B21:D21"/>
    <mergeCell ref="E21:G21"/>
    <mergeCell ref="H21:J21"/>
    <mergeCell ref="K21:M21"/>
    <mergeCell ref="N21:P21"/>
    <mergeCell ref="B22:D22"/>
    <mergeCell ref="E22:G22"/>
    <mergeCell ref="H22:J22"/>
    <mergeCell ref="K22:M22"/>
    <mergeCell ref="N22:P22"/>
    <mergeCell ref="K19:M19"/>
    <mergeCell ref="N19:P19"/>
    <mergeCell ref="B20:D20"/>
    <mergeCell ref="E20:G20"/>
    <mergeCell ref="H20:J20"/>
    <mergeCell ref="K20:M20"/>
    <mergeCell ref="N20:P20"/>
    <mergeCell ref="A1:I1"/>
    <mergeCell ref="A2:I2"/>
    <mergeCell ref="B3:D3"/>
    <mergeCell ref="B4:D4"/>
    <mergeCell ref="B19:D19"/>
    <mergeCell ref="E19:G19"/>
    <mergeCell ref="H19:J19"/>
  </mergeCells>
  <hyperlinks>
    <hyperlink ref="A5" location="Statements!A1" display="Click to review the Non Disclosure Agreement" xr:uid="{283E2351-F266-4AA4-B107-19E47C109754}"/>
    <hyperlink ref="A6" location="Statements!Q1" display="Click to review the Nepotism" xr:uid="{B06F5263-6E1A-47A1-9855-51438A64E69B}"/>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0</xdr:col>
                    <xdr:colOff>133350</xdr:colOff>
                    <xdr:row>4</xdr:row>
                    <xdr:rowOff>209550</xdr:rowOff>
                  </from>
                  <to>
                    <xdr:col>6</xdr:col>
                    <xdr:colOff>95250</xdr:colOff>
                    <xdr:row>7</xdr:row>
                    <xdr:rowOff>66675</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0</xdr:col>
                    <xdr:colOff>133350</xdr:colOff>
                    <xdr:row>5</xdr:row>
                    <xdr:rowOff>361950</xdr:rowOff>
                  </from>
                  <to>
                    <xdr:col>6</xdr:col>
                    <xdr:colOff>247650</xdr:colOff>
                    <xdr:row>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2023-01-04T15:33:13Z</dcterms:modified>
</cp:coreProperties>
</file>