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_New\03_Active Procurement\FY2022\Formal Solicitations\RFP730-22042 Automated Incident Information System - SELENE CISNEROS\Evaluations\"/>
    </mc:Choice>
  </mc:AlternateContent>
  <xr:revisionPtr revIDLastSave="0" documentId="8_{3CA581F0-F685-4D41-BA76-B4DAF676EAAF}" xr6:coauthVersionLast="47" xr6:coauthVersionMax="47" xr10:uidLastSave="{00000000-0000-0000-0000-000000000000}"/>
  <bookViews>
    <workbookView xWindow="-120" yWindow="-120" windowWidth="25440" windowHeight="15390" activeTab="6" xr2:uid="{00000000-000D-0000-FFFF-FFFF00000000}"/>
  </bookViews>
  <sheets>
    <sheet name="Evaluator 1 " sheetId="2" r:id="rId1"/>
    <sheet name="Evaluator 2" sheetId="3" r:id="rId2"/>
    <sheet name="Evaluator 3" sheetId="5" r:id="rId3"/>
    <sheet name="Evaluator 4" sheetId="9" r:id="rId4"/>
    <sheet name="Evaluator 5" sheetId="11" r:id="rId5"/>
    <sheet name="Evaluator 6" sheetId="4" r:id="rId6"/>
    <sheet name="Summary" sheetId="1" r:id="rId7"/>
    <sheet name="Sheet1" sheetId="12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4" l="1"/>
  <c r="G8" i="1" s="1"/>
  <c r="N6" i="4"/>
  <c r="G9" i="1" s="1"/>
  <c r="N7" i="4"/>
  <c r="G10" i="1" s="1"/>
  <c r="N8" i="4"/>
  <c r="G11" i="1" s="1"/>
  <c r="N4" i="4"/>
  <c r="G7" i="1" s="1"/>
  <c r="N8" i="11"/>
  <c r="F11" i="1" s="1"/>
  <c r="N7" i="11"/>
  <c r="F10" i="1" s="1"/>
  <c r="N6" i="11"/>
  <c r="F9" i="1" s="1"/>
  <c r="N5" i="11"/>
  <c r="F8" i="1" s="1"/>
  <c r="N4" i="11"/>
  <c r="F7" i="1" s="1"/>
  <c r="N8" i="9"/>
  <c r="E11" i="1" s="1"/>
  <c r="N7" i="9"/>
  <c r="E10" i="1" s="1"/>
  <c r="N6" i="9"/>
  <c r="E9" i="1" s="1"/>
  <c r="N5" i="9"/>
  <c r="E8" i="1" s="1"/>
  <c r="N4" i="9"/>
  <c r="E7" i="1" s="1"/>
  <c r="N8" i="5"/>
  <c r="D11" i="1" s="1"/>
  <c r="N7" i="5"/>
  <c r="D10" i="1" s="1"/>
  <c r="N6" i="5"/>
  <c r="D9" i="1" s="1"/>
  <c r="N5" i="5"/>
  <c r="D8" i="1" s="1"/>
  <c r="N4" i="5"/>
  <c r="D7" i="1" s="1"/>
  <c r="N8" i="3"/>
  <c r="C11" i="1" s="1"/>
  <c r="N7" i="3"/>
  <c r="C10" i="1" s="1"/>
  <c r="N6" i="3"/>
  <c r="C9" i="1" s="1"/>
  <c r="N5" i="3"/>
  <c r="C8" i="1" s="1"/>
  <c r="N4" i="3"/>
  <c r="C7" i="1" s="1"/>
  <c r="N5" i="2"/>
  <c r="B8" i="1" s="1"/>
  <c r="N6" i="2"/>
  <c r="B9" i="1" s="1"/>
  <c r="N7" i="2"/>
  <c r="B10" i="1" s="1"/>
  <c r="N8" i="2"/>
  <c r="B11" i="1" s="1"/>
  <c r="N4" i="2"/>
  <c r="B7" i="1" s="1"/>
  <c r="H7" i="1" s="1"/>
  <c r="H11" i="1" l="1"/>
  <c r="H9" i="1"/>
  <c r="H10" i="1"/>
  <c r="H8" i="1"/>
  <c r="I7" i="1"/>
  <c r="K7" i="1"/>
  <c r="L7" i="1" s="1"/>
  <c r="O7" i="1" s="1"/>
  <c r="K9" i="1"/>
  <c r="L9" i="1" s="1"/>
  <c r="K8" i="1"/>
  <c r="L8" i="1" s="1"/>
  <c r="K10" i="1"/>
  <c r="L10" i="1" s="1"/>
  <c r="K11" i="1"/>
  <c r="L11" i="1" s="1"/>
  <c r="K6" i="1"/>
  <c r="A10" i="1"/>
  <c r="A11" i="1"/>
  <c r="M8" i="1" l="1"/>
  <c r="M9" i="1"/>
  <c r="M11" i="1"/>
  <c r="M10" i="1"/>
  <c r="M7" i="1"/>
  <c r="O10" i="1"/>
  <c r="O11" i="1"/>
  <c r="A8" i="1" l="1"/>
  <c r="A9" i="1"/>
  <c r="A7" i="1"/>
  <c r="O9" i="1" l="1"/>
  <c r="O8" i="1"/>
  <c r="P7" i="1" s="1"/>
  <c r="P8" i="1" l="1"/>
  <c r="P9" i="1"/>
  <c r="P10" i="1"/>
  <c r="P11" i="1"/>
  <c r="I8" i="1"/>
  <c r="I9" i="1"/>
  <c r="I10" i="1"/>
  <c r="I11" i="1"/>
</calcChain>
</file>

<file path=xl/sharedStrings.xml><?xml version="1.0" encoding="utf-8"?>
<sst xmlns="http://schemas.openxmlformats.org/spreadsheetml/2006/main" count="163" uniqueCount="63">
  <si>
    <t xml:space="preserve">RESPONDENT SUMMARY </t>
  </si>
  <si>
    <t>Total Score</t>
  </si>
  <si>
    <t>Evaluator 1</t>
  </si>
  <si>
    <t>Evaluator 2</t>
  </si>
  <si>
    <t>Evaluator 3</t>
  </si>
  <si>
    <t>Evaluator 4</t>
  </si>
  <si>
    <t>Evaluator 5</t>
  </si>
  <si>
    <t>Evaluator 6</t>
  </si>
  <si>
    <t>Criteria 1</t>
  </si>
  <si>
    <t>Criteria 2</t>
  </si>
  <si>
    <t>Criteria 3</t>
  </si>
  <si>
    <t>Criteria 4</t>
  </si>
  <si>
    <t>Criteria 5</t>
  </si>
  <si>
    <t>Criteria 6</t>
  </si>
  <si>
    <t>Total</t>
  </si>
  <si>
    <t>EVALUATION SUMMARY</t>
  </si>
  <si>
    <t>Average Tech. Score</t>
  </si>
  <si>
    <t>Technical Ranking</t>
  </si>
  <si>
    <t>Non Tech Ranking</t>
  </si>
  <si>
    <t>Non-Tech Score (cost)</t>
  </si>
  <si>
    <t>Total Ranking</t>
  </si>
  <si>
    <t>Technical</t>
  </si>
  <si>
    <t>Non Technical</t>
  </si>
  <si>
    <t>Summary</t>
  </si>
  <si>
    <t>updated 11/17</t>
  </si>
  <si>
    <t>Criteria 7</t>
  </si>
  <si>
    <t>Criteria 8</t>
  </si>
  <si>
    <t>Criteria 9</t>
  </si>
  <si>
    <t>Criteria 10</t>
  </si>
  <si>
    <t xml:space="preserve">Layer 3 Communications, LLC </t>
  </si>
  <si>
    <t xml:space="preserve">Netsync Network Solutions </t>
  </si>
  <si>
    <t xml:space="preserve">Pave Systems, Inc. </t>
  </si>
  <si>
    <t>Set Solutions, Inc. (Siemplify)</t>
  </si>
  <si>
    <t>Set Solutions, Inc. (SumoLogic)</t>
  </si>
  <si>
    <t>RFP730-22042 Automated Incident Information System</t>
  </si>
  <si>
    <t xml:space="preserve">University of Houston Evaluation Matrix </t>
  </si>
  <si>
    <t>Name</t>
  </si>
  <si>
    <t>Evaluation Due Date</t>
  </si>
  <si>
    <t>March 8th, 2022</t>
  </si>
  <si>
    <t>Click to review the Non Disclosure Agreement</t>
  </si>
  <si>
    <t xml:space="preserve"> Criteria 1</t>
  </si>
  <si>
    <t xml:space="preserve"> Criteria 2</t>
  </si>
  <si>
    <t xml:space="preserve"> Criteria 3</t>
  </si>
  <si>
    <t xml:space="preserve"> Criteria 4</t>
  </si>
  <si>
    <t xml:space="preserve"> Criteria 5</t>
  </si>
  <si>
    <t xml:space="preserve"> Criteria 6</t>
  </si>
  <si>
    <t xml:space="preserve"> Criteria 7</t>
  </si>
  <si>
    <t xml:space="preserve"> Criteria 8</t>
  </si>
  <si>
    <t xml:space="preserve"> Criteria 9</t>
  </si>
  <si>
    <t xml:space="preserve"> Criteria 10</t>
  </si>
  <si>
    <t>Cost **ONLY BRIAN WALKER WILL EVALUATE COST**</t>
  </si>
  <si>
    <t>Integrate with tools currently in use within UHS Information Security, leveraging their alerting capabilities</t>
  </si>
  <si>
    <t xml:space="preserve">Ability to have separate instances for each UHS campus (multi-tenancy), but still allow UHS Information Security personnel simultaneous access to all campuses. </t>
  </si>
  <si>
    <t>Ability to input and process email sent to UHS Information Security email boxes</t>
  </si>
  <si>
    <t>Support both manual and auto-assigning of incidents</t>
  </si>
  <si>
    <t>Support automatic escalation of incidents</t>
  </si>
  <si>
    <t>Support for multiple communication method including Microsoft Teams, email, text</t>
  </si>
  <si>
    <t>Ability to ingest notices from 4 Campus IT Help Desk/User Support systems (Crow Canyon, FootPrints, MS System Center Service Manager)</t>
  </si>
  <si>
    <t>On-demand &amp; scheduled dashboards/reports</t>
  </si>
  <si>
    <t>Ease of implementation and use, flexible and customizable</t>
  </si>
  <si>
    <t>Points (1-5)</t>
  </si>
  <si>
    <t xml:space="preserve">Committee Members: </t>
  </si>
  <si>
    <t>Updated: 10/19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</si>
</sst>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F800]dddd\,\ mmmm\ dd\,\ yyyy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color rgb="FF000000"/>
      <name val="Segoe UI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b/>
      <u/>
      <sz val="11"/>
      <color theme="10"/>
      <name val="Calibri"/>
      <family val="2"/>
      <scheme val="minor"/>
    </font>
    <font>
      <b/>
      <sz val="8"/>
      <color rgb="FFFF000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03">
    <xf numFmtId="0" fontId="0" fillId="0" borderId="0"/>
    <xf numFmtId="44" fontId="13" fillId="0" borderId="0" applyFont="0" applyFill="0" applyBorder="0" applyAlignment="0" applyProtection="0"/>
    <xf numFmtId="0" fontId="13" fillId="0" borderId="0"/>
    <xf numFmtId="0" fontId="10" fillId="0" borderId="0"/>
    <xf numFmtId="0" fontId="10" fillId="0" borderId="0"/>
    <xf numFmtId="0" fontId="13" fillId="2" borderId="1" applyNumberFormat="0" applyFont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7" fillId="4" borderId="0" applyNumberFormat="0" applyBorder="0" applyAlignment="0" applyProtection="0"/>
    <xf numFmtId="0" fontId="18" fillId="21" borderId="2" applyNumberFormat="0" applyAlignment="0" applyProtection="0"/>
    <xf numFmtId="0" fontId="19" fillId="22" borderId="3" applyNumberFormat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8" borderId="2" applyNumberFormat="0" applyAlignment="0" applyProtection="0"/>
    <xf numFmtId="0" fontId="26" fillId="0" borderId="7" applyNumberFormat="0" applyFill="0" applyAlignment="0" applyProtection="0"/>
    <xf numFmtId="0" fontId="27" fillId="23" borderId="0" applyNumberFormat="0" applyBorder="0" applyAlignment="0" applyProtection="0"/>
    <xf numFmtId="0" fontId="14" fillId="2" borderId="1" applyNumberFormat="0" applyFont="0" applyAlignment="0" applyProtection="0"/>
    <xf numFmtId="0" fontId="28" fillId="21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9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7" fillId="4" borderId="0" applyNumberFormat="0" applyBorder="0" applyAlignment="0" applyProtection="0"/>
    <xf numFmtId="0" fontId="18" fillId="21" borderId="2" applyNumberFormat="0" applyAlignment="0" applyProtection="0"/>
    <xf numFmtId="0" fontId="19" fillId="22" borderId="3" applyNumberFormat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8" borderId="2" applyNumberFormat="0" applyAlignment="0" applyProtection="0"/>
    <xf numFmtId="0" fontId="26" fillId="0" borderId="7" applyNumberFormat="0" applyFill="0" applyAlignment="0" applyProtection="0"/>
    <xf numFmtId="0" fontId="27" fillId="23" borderId="0" applyNumberFormat="0" applyBorder="0" applyAlignment="0" applyProtection="0"/>
    <xf numFmtId="0" fontId="28" fillId="21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13" fillId="0" borderId="0"/>
    <xf numFmtId="0" fontId="13" fillId="2" borderId="1" applyNumberFormat="0" applyFont="0" applyAlignment="0" applyProtection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3" fillId="0" borderId="0"/>
    <xf numFmtId="0" fontId="13" fillId="2" borderId="1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43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 applyBorder="1"/>
    <xf numFmtId="0" fontId="11" fillId="0" borderId="0" xfId="0" applyFont="1" applyBorder="1" applyAlignment="1"/>
    <xf numFmtId="0" fontId="0" fillId="0" borderId="0" xfId="0" applyBorder="1"/>
    <xf numFmtId="0" fontId="11" fillId="0" borderId="0" xfId="0" applyFont="1" applyBorder="1" applyAlignment="1"/>
    <xf numFmtId="0" fontId="13" fillId="0" borderId="0" xfId="0" applyFont="1"/>
    <xf numFmtId="0" fontId="0" fillId="0" borderId="0" xfId="0"/>
    <xf numFmtId="0" fontId="11" fillId="0" borderId="0" xfId="0" applyFont="1" applyBorder="1" applyAlignment="1">
      <alignment horizontal="left"/>
    </xf>
    <xf numFmtId="0" fontId="34" fillId="0" borderId="0" xfId="0" applyFont="1"/>
    <xf numFmtId="0" fontId="34" fillId="0" borderId="10" xfId="47" applyFont="1" applyBorder="1" applyAlignment="1">
      <alignment horizontal="right"/>
    </xf>
    <xf numFmtId="0" fontId="35" fillId="0" borderId="10" xfId="47" applyFont="1" applyBorder="1" applyAlignment="1">
      <alignment horizontal="right"/>
    </xf>
    <xf numFmtId="0" fontId="36" fillId="0" borderId="10" xfId="47" applyFont="1" applyFill="1" applyBorder="1" applyAlignment="1">
      <alignment horizontal="right"/>
    </xf>
    <xf numFmtId="0" fontId="37" fillId="0" borderId="0" xfId="0" applyFont="1" applyBorder="1" applyAlignment="1">
      <alignment horizontal="left"/>
    </xf>
    <xf numFmtId="0" fontId="37" fillId="25" borderId="0" xfId="0" applyFont="1" applyFill="1" applyAlignment="1"/>
    <xf numFmtId="0" fontId="38" fillId="25" borderId="0" xfId="0" applyFont="1" applyFill="1"/>
    <xf numFmtId="0" fontId="11" fillId="25" borderId="0" xfId="0" applyFont="1" applyFill="1" applyAlignment="1"/>
    <xf numFmtId="0" fontId="12" fillId="25" borderId="0" xfId="0" applyFont="1" applyFill="1"/>
    <xf numFmtId="0" fontId="38" fillId="25" borderId="0" xfId="0" applyFont="1" applyFill="1" applyBorder="1"/>
    <xf numFmtId="0" fontId="12" fillId="25" borderId="0" xfId="0" applyFont="1" applyFill="1" applyBorder="1"/>
    <xf numFmtId="0" fontId="11" fillId="25" borderId="0" xfId="0" applyFont="1" applyFill="1" applyBorder="1"/>
    <xf numFmtId="0" fontId="11" fillId="25" borderId="0" xfId="0" applyFont="1" applyFill="1"/>
    <xf numFmtId="0" fontId="11" fillId="25" borderId="0" xfId="0" applyFont="1" applyFill="1" applyBorder="1" applyAlignment="1">
      <alignment horizontal="left" vertical="center"/>
    </xf>
    <xf numFmtId="0" fontId="11" fillId="25" borderId="0" xfId="0" applyFont="1" applyFill="1" applyBorder="1" applyAlignment="1">
      <alignment horizontal="right" textRotation="90" wrapText="1"/>
    </xf>
    <xf numFmtId="0" fontId="32" fillId="25" borderId="0" xfId="0" applyFont="1" applyFill="1" applyBorder="1" applyAlignment="1">
      <alignment horizontal="right" textRotation="90" wrapText="1"/>
    </xf>
    <xf numFmtId="0" fontId="11" fillId="25" borderId="0" xfId="0" applyFont="1" applyFill="1" applyAlignment="1">
      <alignment horizontal="center" vertical="center"/>
    </xf>
    <xf numFmtId="4" fontId="12" fillId="25" borderId="11" xfId="0" applyNumberFormat="1" applyFont="1" applyFill="1" applyBorder="1" applyAlignment="1">
      <alignment horizontal="right"/>
    </xf>
    <xf numFmtId="4" fontId="33" fillId="25" borderId="11" xfId="0" applyNumberFormat="1" applyFont="1" applyFill="1" applyBorder="1" applyAlignment="1">
      <alignment horizontal="right"/>
    </xf>
    <xf numFmtId="4" fontId="12" fillId="25" borderId="12" xfId="0" applyNumberFormat="1" applyFont="1" applyFill="1" applyBorder="1" applyAlignment="1">
      <alignment horizontal="right"/>
    </xf>
    <xf numFmtId="0" fontId="12" fillId="25" borderId="11" xfId="0" applyFont="1" applyFill="1" applyBorder="1" applyAlignment="1">
      <alignment horizontal="right"/>
    </xf>
    <xf numFmtId="4" fontId="12" fillId="25" borderId="11" xfId="0" applyNumberFormat="1" applyFont="1" applyFill="1" applyBorder="1"/>
    <xf numFmtId="0" fontId="12" fillId="25" borderId="12" xfId="0" applyFont="1" applyFill="1" applyBorder="1" applyAlignment="1">
      <alignment horizontal="right"/>
    </xf>
    <xf numFmtId="4" fontId="12" fillId="25" borderId="12" xfId="0" applyNumberFormat="1" applyFont="1" applyFill="1" applyBorder="1"/>
    <xf numFmtId="0" fontId="12" fillId="25" borderId="11" xfId="0" applyFont="1" applyFill="1" applyBorder="1" applyAlignment="1">
      <alignment horizontal="left"/>
    </xf>
    <xf numFmtId="0" fontId="12" fillId="25" borderId="12" xfId="0" applyFont="1" applyFill="1" applyBorder="1" applyAlignment="1">
      <alignment horizontal="left"/>
    </xf>
    <xf numFmtId="0" fontId="39" fillId="25" borderId="0" xfId="0" applyFont="1" applyFill="1"/>
    <xf numFmtId="0" fontId="32" fillId="24" borderId="14" xfId="0" applyFont="1" applyFill="1" applyBorder="1" applyAlignment="1">
      <alignment horizontal="right" textRotation="90"/>
    </xf>
    <xf numFmtId="0" fontId="33" fillId="24" borderId="13" xfId="0" applyFont="1" applyFill="1" applyBorder="1" applyAlignment="1">
      <alignment horizontal="right"/>
    </xf>
    <xf numFmtId="0" fontId="33" fillId="24" borderId="15" xfId="0" applyFont="1" applyFill="1" applyBorder="1" applyAlignment="1">
      <alignment horizontal="right"/>
    </xf>
    <xf numFmtId="0" fontId="13" fillId="0" borderId="0" xfId="98" applyFont="1"/>
    <xf numFmtId="0" fontId="13" fillId="0" borderId="0" xfId="98" applyFont="1"/>
    <xf numFmtId="0" fontId="13" fillId="0" borderId="0" xfId="98" applyFont="1"/>
    <xf numFmtId="0" fontId="13" fillId="0" borderId="0" xfId="98" applyFont="1"/>
    <xf numFmtId="0" fontId="13" fillId="0" borderId="0" xfId="98" applyFont="1"/>
    <xf numFmtId="0" fontId="13" fillId="0" borderId="0" xfId="98" applyFont="1"/>
    <xf numFmtId="0" fontId="40" fillId="0" borderId="0" xfId="98" applyFont="1" applyAlignment="1">
      <alignment horizontal="left"/>
    </xf>
    <xf numFmtId="0" fontId="35" fillId="0" borderId="10" xfId="47" applyFont="1" applyBorder="1" applyAlignment="1">
      <alignment horizontal="left"/>
    </xf>
    <xf numFmtId="0" fontId="37" fillId="25" borderId="0" xfId="0" applyFont="1" applyFill="1" applyAlignment="1">
      <alignment horizontal="right"/>
    </xf>
    <xf numFmtId="0" fontId="37" fillId="25" borderId="0" xfId="0" applyFont="1" applyFill="1" applyBorder="1" applyAlignment="1">
      <alignment horizontal="right"/>
    </xf>
    <xf numFmtId="0" fontId="37" fillId="0" borderId="0" xfId="0" applyFont="1" applyFill="1" applyAlignment="1">
      <alignment horizontal="left"/>
    </xf>
    <xf numFmtId="0" fontId="40" fillId="25" borderId="0" xfId="98" applyFont="1" applyFill="1" applyAlignment="1">
      <alignment horizontal="left" wrapText="1"/>
    </xf>
    <xf numFmtId="0" fontId="11" fillId="25" borderId="0" xfId="98" applyFont="1" applyFill="1" applyAlignment="1">
      <alignment wrapText="1"/>
    </xf>
    <xf numFmtId="0" fontId="13" fillId="25" borderId="0" xfId="98" applyFill="1"/>
    <xf numFmtId="0" fontId="12" fillId="25" borderId="0" xfId="98" applyFont="1" applyFill="1"/>
    <xf numFmtId="0" fontId="44" fillId="25" borderId="0" xfId="0" applyFont="1" applyFill="1" applyAlignment="1">
      <alignment horizontal="left"/>
    </xf>
    <xf numFmtId="0" fontId="13" fillId="26" borderId="0" xfId="0" applyFont="1" applyFill="1" applyAlignment="1">
      <alignment horizontal="center"/>
    </xf>
    <xf numFmtId="164" fontId="41" fillId="0" borderId="0" xfId="0" applyNumberFormat="1" applyFont="1" applyAlignment="1">
      <alignment horizontal="center"/>
    </xf>
    <xf numFmtId="0" fontId="41" fillId="25" borderId="0" xfId="0" applyFont="1" applyFill="1"/>
    <xf numFmtId="0" fontId="45" fillId="25" borderId="0" xfId="102" applyFont="1" applyFill="1"/>
    <xf numFmtId="0" fontId="44" fillId="25" borderId="0" xfId="0" applyFont="1" applyFill="1"/>
    <xf numFmtId="0" fontId="40" fillId="25" borderId="0" xfId="98" applyFont="1" applyFill="1"/>
    <xf numFmtId="0" fontId="43" fillId="25" borderId="0" xfId="102" applyFill="1"/>
    <xf numFmtId="0" fontId="13" fillId="25" borderId="0" xfId="98" applyFill="1" applyAlignment="1">
      <alignment horizontal="center"/>
    </xf>
    <xf numFmtId="0" fontId="40" fillId="27" borderId="16" xfId="98" applyFont="1" applyFill="1" applyBorder="1" applyAlignment="1">
      <alignment horizontal="left"/>
    </xf>
    <xf numFmtId="0" fontId="40" fillId="27" borderId="17" xfId="98" applyFont="1" applyFill="1" applyBorder="1" applyAlignment="1">
      <alignment horizontal="left"/>
    </xf>
    <xf numFmtId="0" fontId="40" fillId="27" borderId="18" xfId="98" applyFont="1" applyFill="1" applyBorder="1" applyAlignment="1">
      <alignment horizontal="left"/>
    </xf>
    <xf numFmtId="0" fontId="46" fillId="25" borderId="16" xfId="98" applyFont="1" applyFill="1" applyBorder="1" applyAlignment="1">
      <alignment horizontal="left" vertical="top" wrapText="1"/>
    </xf>
    <xf numFmtId="0" fontId="39" fillId="25" borderId="17" xfId="98" applyFont="1" applyFill="1" applyBorder="1" applyAlignment="1">
      <alignment horizontal="left" vertical="top" wrapText="1"/>
    </xf>
    <xf numFmtId="0" fontId="39" fillId="25" borderId="18" xfId="98" applyFont="1" applyFill="1" applyBorder="1" applyAlignment="1">
      <alignment horizontal="left" vertical="top" wrapText="1"/>
    </xf>
    <xf numFmtId="0" fontId="39" fillId="25" borderId="16" xfId="98" applyFont="1" applyFill="1" applyBorder="1" applyAlignment="1">
      <alignment horizontal="left" vertical="top" wrapText="1"/>
    </xf>
    <xf numFmtId="0" fontId="47" fillId="25" borderId="0" xfId="98" applyFont="1" applyFill="1" applyAlignment="1">
      <alignment wrapText="1"/>
    </xf>
    <xf numFmtId="0" fontId="47" fillId="24" borderId="19" xfId="98" applyFont="1" applyFill="1" applyBorder="1" applyAlignment="1">
      <alignment horizontal="center" wrapText="1"/>
    </xf>
    <xf numFmtId="0" fontId="47" fillId="24" borderId="20" xfId="98" applyFont="1" applyFill="1" applyBorder="1" applyAlignment="1">
      <alignment horizontal="center" wrapText="1"/>
    </xf>
    <xf numFmtId="0" fontId="47" fillId="24" borderId="21" xfId="98" applyFont="1" applyFill="1" applyBorder="1" applyAlignment="1">
      <alignment horizontal="center" wrapText="1"/>
    </xf>
    <xf numFmtId="0" fontId="47" fillId="25" borderId="0" xfId="98" applyFont="1" applyFill="1" applyAlignment="1">
      <alignment horizontal="center" wrapText="1"/>
    </xf>
    <xf numFmtId="0" fontId="48" fillId="25" borderId="11" xfId="98" applyFont="1" applyFill="1" applyBorder="1" applyAlignment="1">
      <alignment wrapText="1"/>
    </xf>
    <xf numFmtId="0" fontId="13" fillId="26" borderId="13" xfId="98" applyFill="1" applyBorder="1" applyAlignment="1">
      <alignment horizontal="center"/>
    </xf>
    <xf numFmtId="0" fontId="13" fillId="26" borderId="11" xfId="98" applyFill="1" applyBorder="1" applyAlignment="1">
      <alignment horizontal="center"/>
    </xf>
    <xf numFmtId="0" fontId="13" fillId="26" borderId="22" xfId="98" applyFill="1" applyBorder="1" applyAlignment="1">
      <alignment horizontal="center"/>
    </xf>
    <xf numFmtId="0" fontId="48" fillId="25" borderId="12" xfId="98" applyFont="1" applyFill="1" applyBorder="1" applyAlignment="1">
      <alignment wrapText="1"/>
    </xf>
    <xf numFmtId="0" fontId="13" fillId="26" borderId="15" xfId="98" applyFill="1" applyBorder="1" applyAlignment="1">
      <alignment horizontal="center"/>
    </xf>
    <xf numFmtId="0" fontId="13" fillId="26" borderId="12" xfId="98" applyFill="1" applyBorder="1" applyAlignment="1">
      <alignment horizontal="center"/>
    </xf>
    <xf numFmtId="0" fontId="13" fillId="26" borderId="23" xfId="98" applyFill="1" applyBorder="1" applyAlignment="1">
      <alignment horizontal="center"/>
    </xf>
    <xf numFmtId="0" fontId="13" fillId="28" borderId="0" xfId="98" applyFill="1"/>
    <xf numFmtId="0" fontId="13" fillId="28" borderId="24" xfId="98" applyFill="1" applyBorder="1"/>
    <xf numFmtId="0" fontId="13" fillId="25" borderId="10" xfId="98" applyFill="1" applyBorder="1"/>
    <xf numFmtId="0" fontId="49" fillId="25" borderId="0" xfId="98" applyFont="1" applyFill="1"/>
    <xf numFmtId="0" fontId="13" fillId="25" borderId="0" xfId="98" applyFill="1" applyAlignment="1">
      <alignment wrapText="1"/>
    </xf>
    <xf numFmtId="0" fontId="50" fillId="0" borderId="0" xfId="0" applyFont="1" applyAlignment="1">
      <alignment horizontal="left"/>
    </xf>
    <xf numFmtId="0" fontId="48" fillId="25" borderId="0" xfId="98" applyFont="1" applyFill="1"/>
    <xf numFmtId="0" fontId="39" fillId="25" borderId="0" xfId="98" applyFont="1" applyFill="1"/>
  </cellXfs>
  <cellStyles count="103">
    <cellStyle name="20% - Accent1 2" xfId="48" xr:uid="{00000000-0005-0000-0000-000000000000}"/>
    <cellStyle name="20% - Accent1 3" xfId="6" xr:uid="{00000000-0005-0000-0000-000001000000}"/>
    <cellStyle name="20% - Accent2 2" xfId="49" xr:uid="{00000000-0005-0000-0000-000002000000}"/>
    <cellStyle name="20% - Accent2 3" xfId="7" xr:uid="{00000000-0005-0000-0000-000003000000}"/>
    <cellStyle name="20% - Accent3 2" xfId="50" xr:uid="{00000000-0005-0000-0000-000004000000}"/>
    <cellStyle name="20% - Accent3 3" xfId="8" xr:uid="{00000000-0005-0000-0000-000005000000}"/>
    <cellStyle name="20% - Accent4 2" xfId="51" xr:uid="{00000000-0005-0000-0000-000006000000}"/>
    <cellStyle name="20% - Accent4 3" xfId="9" xr:uid="{00000000-0005-0000-0000-000007000000}"/>
    <cellStyle name="20% - Accent5 2" xfId="52" xr:uid="{00000000-0005-0000-0000-000008000000}"/>
    <cellStyle name="20% - Accent5 3" xfId="10" xr:uid="{00000000-0005-0000-0000-000009000000}"/>
    <cellStyle name="20% - Accent6 2" xfId="53" xr:uid="{00000000-0005-0000-0000-00000A000000}"/>
    <cellStyle name="20% - Accent6 3" xfId="11" xr:uid="{00000000-0005-0000-0000-00000B000000}"/>
    <cellStyle name="40% - Accent1 2" xfId="54" xr:uid="{00000000-0005-0000-0000-00000C000000}"/>
    <cellStyle name="40% - Accent1 3" xfId="12" xr:uid="{00000000-0005-0000-0000-00000D000000}"/>
    <cellStyle name="40% - Accent2 2" xfId="55" xr:uid="{00000000-0005-0000-0000-00000E000000}"/>
    <cellStyle name="40% - Accent2 3" xfId="13" xr:uid="{00000000-0005-0000-0000-00000F000000}"/>
    <cellStyle name="40% - Accent3 2" xfId="56" xr:uid="{00000000-0005-0000-0000-000010000000}"/>
    <cellStyle name="40% - Accent3 3" xfId="14" xr:uid="{00000000-0005-0000-0000-000011000000}"/>
    <cellStyle name="40% - Accent4 2" xfId="57" xr:uid="{00000000-0005-0000-0000-000012000000}"/>
    <cellStyle name="40% - Accent4 3" xfId="15" xr:uid="{00000000-0005-0000-0000-000013000000}"/>
    <cellStyle name="40% - Accent5 2" xfId="58" xr:uid="{00000000-0005-0000-0000-000014000000}"/>
    <cellStyle name="40% - Accent5 3" xfId="16" xr:uid="{00000000-0005-0000-0000-000015000000}"/>
    <cellStyle name="40% - Accent6 2" xfId="59" xr:uid="{00000000-0005-0000-0000-000016000000}"/>
    <cellStyle name="40% - Accent6 3" xfId="17" xr:uid="{00000000-0005-0000-0000-000017000000}"/>
    <cellStyle name="60% - Accent1 2" xfId="60" xr:uid="{00000000-0005-0000-0000-000018000000}"/>
    <cellStyle name="60% - Accent1 3" xfId="18" xr:uid="{00000000-0005-0000-0000-000019000000}"/>
    <cellStyle name="60% - Accent2 2" xfId="61" xr:uid="{00000000-0005-0000-0000-00001A000000}"/>
    <cellStyle name="60% - Accent2 3" xfId="19" xr:uid="{00000000-0005-0000-0000-00001B000000}"/>
    <cellStyle name="60% - Accent3 2" xfId="62" xr:uid="{00000000-0005-0000-0000-00001C000000}"/>
    <cellStyle name="60% - Accent3 3" xfId="20" xr:uid="{00000000-0005-0000-0000-00001D000000}"/>
    <cellStyle name="60% - Accent4 2" xfId="63" xr:uid="{00000000-0005-0000-0000-00001E000000}"/>
    <cellStyle name="60% - Accent4 3" xfId="21" xr:uid="{00000000-0005-0000-0000-00001F000000}"/>
    <cellStyle name="60% - Accent5 2" xfId="64" xr:uid="{00000000-0005-0000-0000-000020000000}"/>
    <cellStyle name="60% - Accent5 3" xfId="22" xr:uid="{00000000-0005-0000-0000-000021000000}"/>
    <cellStyle name="60% - Accent6 2" xfId="65" xr:uid="{00000000-0005-0000-0000-000022000000}"/>
    <cellStyle name="60% - Accent6 3" xfId="23" xr:uid="{00000000-0005-0000-0000-000023000000}"/>
    <cellStyle name="Accent1 2" xfId="66" xr:uid="{00000000-0005-0000-0000-000024000000}"/>
    <cellStyle name="Accent1 3" xfId="24" xr:uid="{00000000-0005-0000-0000-000025000000}"/>
    <cellStyle name="Accent2 2" xfId="67" xr:uid="{00000000-0005-0000-0000-000026000000}"/>
    <cellStyle name="Accent2 3" xfId="25" xr:uid="{00000000-0005-0000-0000-000027000000}"/>
    <cellStyle name="Accent3 2" xfId="68" xr:uid="{00000000-0005-0000-0000-000028000000}"/>
    <cellStyle name="Accent3 3" xfId="26" xr:uid="{00000000-0005-0000-0000-000029000000}"/>
    <cellStyle name="Accent4 2" xfId="69" xr:uid="{00000000-0005-0000-0000-00002A000000}"/>
    <cellStyle name="Accent4 3" xfId="27" xr:uid="{00000000-0005-0000-0000-00002B000000}"/>
    <cellStyle name="Accent5 2" xfId="70" xr:uid="{00000000-0005-0000-0000-00002C000000}"/>
    <cellStyle name="Accent5 3" xfId="28" xr:uid="{00000000-0005-0000-0000-00002D000000}"/>
    <cellStyle name="Accent6 2" xfId="71" xr:uid="{00000000-0005-0000-0000-00002E000000}"/>
    <cellStyle name="Accent6 3" xfId="29" xr:uid="{00000000-0005-0000-0000-00002F000000}"/>
    <cellStyle name="Bad 2" xfId="72" xr:uid="{00000000-0005-0000-0000-000030000000}"/>
    <cellStyle name="Bad 3" xfId="30" xr:uid="{00000000-0005-0000-0000-000031000000}"/>
    <cellStyle name="Calculation 2" xfId="73" xr:uid="{00000000-0005-0000-0000-000032000000}"/>
    <cellStyle name="Calculation 3" xfId="31" xr:uid="{00000000-0005-0000-0000-000033000000}"/>
    <cellStyle name="Check Cell 2" xfId="74" xr:uid="{00000000-0005-0000-0000-000034000000}"/>
    <cellStyle name="Check Cell 3" xfId="32" xr:uid="{00000000-0005-0000-0000-000035000000}"/>
    <cellStyle name="Currency 2" xfId="1" xr:uid="{00000000-0005-0000-0000-000036000000}"/>
    <cellStyle name="Explanatory Text 2" xfId="75" xr:uid="{00000000-0005-0000-0000-000037000000}"/>
    <cellStyle name="Explanatory Text 3" xfId="33" xr:uid="{00000000-0005-0000-0000-000038000000}"/>
    <cellStyle name="Good 2" xfId="76" xr:uid="{00000000-0005-0000-0000-000039000000}"/>
    <cellStyle name="Good 3" xfId="34" xr:uid="{00000000-0005-0000-0000-00003A000000}"/>
    <cellStyle name="Heading 1 2" xfId="77" xr:uid="{00000000-0005-0000-0000-00003B000000}"/>
    <cellStyle name="Heading 1 3" xfId="35" xr:uid="{00000000-0005-0000-0000-00003C000000}"/>
    <cellStyle name="Heading 2 2" xfId="78" xr:uid="{00000000-0005-0000-0000-00003D000000}"/>
    <cellStyle name="Heading 2 3" xfId="36" xr:uid="{00000000-0005-0000-0000-00003E000000}"/>
    <cellStyle name="Heading 3 2" xfId="79" xr:uid="{00000000-0005-0000-0000-00003F000000}"/>
    <cellStyle name="Heading 3 3" xfId="37" xr:uid="{00000000-0005-0000-0000-000040000000}"/>
    <cellStyle name="Heading 4 2" xfId="80" xr:uid="{00000000-0005-0000-0000-000041000000}"/>
    <cellStyle name="Heading 4 3" xfId="38" xr:uid="{00000000-0005-0000-0000-000042000000}"/>
    <cellStyle name="Hyperlink" xfId="102" builtinId="8"/>
    <cellStyle name="Input 2" xfId="81" xr:uid="{00000000-0005-0000-0000-000043000000}"/>
    <cellStyle name="Input 3" xfId="39" xr:uid="{00000000-0005-0000-0000-000044000000}"/>
    <cellStyle name="Linked Cell 2" xfId="82" xr:uid="{00000000-0005-0000-0000-000045000000}"/>
    <cellStyle name="Linked Cell 3" xfId="40" xr:uid="{00000000-0005-0000-0000-000046000000}"/>
    <cellStyle name="Neutral 2" xfId="83" xr:uid="{00000000-0005-0000-0000-000047000000}"/>
    <cellStyle name="Neutral 3" xfId="41" xr:uid="{00000000-0005-0000-0000-000048000000}"/>
    <cellStyle name="Normal" xfId="0" builtinId="0"/>
    <cellStyle name="Normal 2" xfId="2" xr:uid="{00000000-0005-0000-0000-00004A000000}"/>
    <cellStyle name="Normal 3" xfId="3" xr:uid="{00000000-0005-0000-0000-00004B000000}"/>
    <cellStyle name="Normal 3 2" xfId="88" xr:uid="{00000000-0005-0000-0000-00004C000000}"/>
    <cellStyle name="Normal 4" xfId="4" xr:uid="{00000000-0005-0000-0000-00004D000000}"/>
    <cellStyle name="Normal 4 10" xfId="100" xr:uid="{00000000-0005-0000-0000-00004E000000}"/>
    <cellStyle name="Normal 4 2" xfId="47" xr:uid="{00000000-0005-0000-0000-00004F000000}"/>
    <cellStyle name="Normal 4 3" xfId="90" xr:uid="{00000000-0005-0000-0000-000050000000}"/>
    <cellStyle name="Normal 4 4" xfId="91" xr:uid="{00000000-0005-0000-0000-000051000000}"/>
    <cellStyle name="Normal 4 5" xfId="92" xr:uid="{00000000-0005-0000-0000-000052000000}"/>
    <cellStyle name="Normal 4 6" xfId="93" xr:uid="{00000000-0005-0000-0000-000053000000}"/>
    <cellStyle name="Normal 4 7" xfId="94" xr:uid="{00000000-0005-0000-0000-000054000000}"/>
    <cellStyle name="Normal 4 8" xfId="95" xr:uid="{00000000-0005-0000-0000-000055000000}"/>
    <cellStyle name="Normal 4 9" xfId="96" xr:uid="{00000000-0005-0000-0000-000056000000}"/>
    <cellStyle name="Normal 5" xfId="98" xr:uid="{00000000-0005-0000-0000-000057000000}"/>
    <cellStyle name="Normal 6" xfId="97" xr:uid="{00000000-0005-0000-0000-000058000000}"/>
    <cellStyle name="Note 2" xfId="5" xr:uid="{00000000-0005-0000-0000-000059000000}"/>
    <cellStyle name="Note 3" xfId="89" xr:uid="{00000000-0005-0000-0000-00005A000000}"/>
    <cellStyle name="Note 4" xfId="42" xr:uid="{00000000-0005-0000-0000-00005B000000}"/>
    <cellStyle name="Note 4 2" xfId="99" xr:uid="{00000000-0005-0000-0000-00005C000000}"/>
    <cellStyle name="Output 2" xfId="84" xr:uid="{00000000-0005-0000-0000-00005D000000}"/>
    <cellStyle name="Output 3" xfId="43" xr:uid="{00000000-0005-0000-0000-00005E000000}"/>
    <cellStyle name="Percent 2" xfId="101" xr:uid="{00000000-0005-0000-0000-00005F000000}"/>
    <cellStyle name="Title 2" xfId="85" xr:uid="{00000000-0005-0000-0000-000060000000}"/>
    <cellStyle name="Title 3" xfId="44" xr:uid="{00000000-0005-0000-0000-000061000000}"/>
    <cellStyle name="Total 2" xfId="86" xr:uid="{00000000-0005-0000-0000-000062000000}"/>
    <cellStyle name="Total 3" xfId="45" xr:uid="{00000000-0005-0000-0000-000063000000}"/>
    <cellStyle name="Warning Text 2" xfId="87" xr:uid="{00000000-0005-0000-0000-000064000000}"/>
    <cellStyle name="Warning Text 3" xfId="46" xr:uid="{00000000-0005-0000-0000-00006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3504293" cy="165481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D83051C-7667-45F6-833A-F73C10CEA59A}"/>
            </a:ext>
          </a:extLst>
        </xdr:cNvPr>
        <xdr:cNvSpPr txBox="1"/>
      </xdr:nvSpPr>
      <xdr:spPr>
        <a:xfrm>
          <a:off x="0" y="1323975"/>
          <a:ext cx="3504293" cy="1654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Instructions</a:t>
          </a:r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: </a:t>
          </a:r>
        </a:p>
        <a:p>
          <a:r>
            <a:rPr lang="en-US" sz="800" b="1" i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Review</a:t>
          </a:r>
          <a:r>
            <a:rPr lang="en-US" sz="8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Non-Disclosure before evaluating below.  </a:t>
          </a:r>
        </a:p>
        <a:p>
          <a:r>
            <a:rPr lang="en-US" sz="8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Enter name.</a:t>
          </a:r>
        </a:p>
        <a:p>
          <a:r>
            <a:rPr lang="en-US" sz="800" b="0">
              <a:latin typeface="Arial" panose="020B0604020202020204" pitchFamily="34" charset="0"/>
              <a:cs typeface="Arial" panose="020B0604020202020204" pitchFamily="34" charset="0"/>
            </a:rPr>
            <a:t>Review</a:t>
          </a:r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 all bid responses distributed by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Once reviewed, enter points for the vendor in the yellow highlighted cells.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Send completed matrix  in Excel format back to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Committee members must score independently.  </a:t>
          </a:r>
        </a:p>
        <a:p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5.0 to 4.5 = Exceptional, exceeds and fully meets all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4.4 to 3.5 = Advantageous, exceeds some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3.4 to 2.5 = Meets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2.4 to 1.5 = Addresses most of the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1.4 to 1.0 = Addresses part of minimal requirements</a:t>
          </a:r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</xdr:row>
          <xdr:rowOff>209550</xdr:rowOff>
        </xdr:from>
        <xdr:to>
          <xdr:col>7</xdr:col>
          <xdr:colOff>28575</xdr:colOff>
          <xdr:row>7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67AEAAF9-8526-4C0D-8F97-116DF6249E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By checking the box, I agree that I have read and understood the Non Disclosure Agreement.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workbookViewId="0">
      <selection sqref="A1:XFD1048576"/>
    </sheetView>
  </sheetViews>
  <sheetFormatPr defaultRowHeight="12.75" x14ac:dyDescent="0.2"/>
  <cols>
    <col min="1" max="3" width="9.42578125" customWidth="1"/>
    <col min="4" max="7" width="8.85546875" customWidth="1"/>
    <col min="8" max="9" width="8.85546875" style="6" customWidth="1"/>
    <col min="10" max="10" width="9.42578125" customWidth="1"/>
  </cols>
  <sheetData>
    <row r="1" spans="1:14" ht="15.75" x14ac:dyDescent="0.25">
      <c r="A1" s="12" t="s">
        <v>0</v>
      </c>
      <c r="B1" s="7"/>
      <c r="C1" s="7"/>
      <c r="D1" s="7"/>
      <c r="E1" s="4"/>
      <c r="F1" s="4"/>
      <c r="G1" s="4"/>
      <c r="H1" s="4"/>
      <c r="I1" s="4"/>
      <c r="J1" s="4"/>
    </row>
    <row r="2" spans="1:14" ht="15.75" x14ac:dyDescent="0.25">
      <c r="A2" s="2"/>
      <c r="B2" s="1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4" s="5" customFormat="1" x14ac:dyDescent="0.2">
      <c r="A3" s="45"/>
      <c r="B3" s="45"/>
      <c r="C3" s="45"/>
      <c r="D3" s="9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10" t="s">
        <v>25</v>
      </c>
      <c r="K3" s="10" t="s">
        <v>26</v>
      </c>
      <c r="L3" s="10" t="s">
        <v>27</v>
      </c>
      <c r="M3" s="10" t="s">
        <v>28</v>
      </c>
      <c r="N3" s="11" t="s">
        <v>14</v>
      </c>
    </row>
    <row r="4" spans="1:14" x14ac:dyDescent="0.2">
      <c r="A4" s="44" t="s">
        <v>29</v>
      </c>
      <c r="B4" s="44"/>
      <c r="C4" s="44"/>
      <c r="D4" s="8">
        <v>0</v>
      </c>
      <c r="E4" s="38">
        <v>10.5</v>
      </c>
      <c r="F4" s="38">
        <v>7</v>
      </c>
      <c r="G4" s="38">
        <v>7</v>
      </c>
      <c r="H4" s="38">
        <v>3.5</v>
      </c>
      <c r="I4" s="38">
        <v>3.6</v>
      </c>
      <c r="J4" s="38">
        <v>3.5</v>
      </c>
      <c r="K4" s="38">
        <v>3.5</v>
      </c>
      <c r="L4" s="38">
        <v>3.5</v>
      </c>
      <c r="M4" s="38">
        <v>3.5</v>
      </c>
      <c r="N4">
        <f>SUM(D4:M4)</f>
        <v>45.6</v>
      </c>
    </row>
    <row r="5" spans="1:14" x14ac:dyDescent="0.2">
      <c r="A5" s="44" t="s">
        <v>30</v>
      </c>
      <c r="B5" s="44"/>
      <c r="C5" s="44"/>
      <c r="D5" s="8">
        <v>0</v>
      </c>
      <c r="E5" s="38">
        <v>10.5</v>
      </c>
      <c r="F5" s="38">
        <v>8</v>
      </c>
      <c r="G5" s="38">
        <v>7</v>
      </c>
      <c r="H5" s="38">
        <v>3.8</v>
      </c>
      <c r="I5" s="38">
        <v>3.7</v>
      </c>
      <c r="J5" s="38">
        <v>3.5</v>
      </c>
      <c r="K5" s="38">
        <v>3.5</v>
      </c>
      <c r="L5" s="38">
        <v>3.5</v>
      </c>
      <c r="M5" s="38">
        <v>3.5</v>
      </c>
      <c r="N5" s="6">
        <f t="shared" ref="N5:N8" si="0">SUM(D5:M5)</f>
        <v>47</v>
      </c>
    </row>
    <row r="6" spans="1:14" x14ac:dyDescent="0.2">
      <c r="A6" s="44" t="s">
        <v>31</v>
      </c>
      <c r="B6" s="44"/>
      <c r="C6" s="44"/>
      <c r="D6" s="8">
        <v>0</v>
      </c>
      <c r="E6" s="38">
        <v>4.1999999999999993</v>
      </c>
      <c r="F6" s="38">
        <v>2.8</v>
      </c>
      <c r="G6" s="38">
        <v>2.8</v>
      </c>
      <c r="H6" s="38">
        <v>1.4</v>
      </c>
      <c r="I6" s="38">
        <v>1.4</v>
      </c>
      <c r="J6" s="38">
        <v>1.4</v>
      </c>
      <c r="K6" s="38">
        <v>1.4</v>
      </c>
      <c r="L6" s="38">
        <v>1.4</v>
      </c>
      <c r="M6" s="38">
        <v>1.4</v>
      </c>
      <c r="N6" s="6">
        <f t="shared" si="0"/>
        <v>18.2</v>
      </c>
    </row>
    <row r="7" spans="1:14" x14ac:dyDescent="0.2">
      <c r="A7" s="44" t="s">
        <v>32</v>
      </c>
      <c r="B7" s="44"/>
      <c r="C7" s="44"/>
      <c r="D7" s="8">
        <v>0</v>
      </c>
      <c r="E7" s="38">
        <v>3.5999999999999996</v>
      </c>
      <c r="F7" s="38">
        <v>2.4</v>
      </c>
      <c r="G7" s="38">
        <v>2.4</v>
      </c>
      <c r="H7" s="38">
        <v>1.2</v>
      </c>
      <c r="I7" s="38">
        <v>1.2</v>
      </c>
      <c r="J7" s="38">
        <v>1.2</v>
      </c>
      <c r="K7" s="38">
        <v>1.2</v>
      </c>
      <c r="L7" s="38">
        <v>1.2</v>
      </c>
      <c r="M7" s="38">
        <v>1.2</v>
      </c>
      <c r="N7" s="6">
        <f t="shared" si="0"/>
        <v>15.599999999999996</v>
      </c>
    </row>
    <row r="8" spans="1:14" x14ac:dyDescent="0.2">
      <c r="A8" s="44" t="s">
        <v>33</v>
      </c>
      <c r="B8" s="44"/>
      <c r="C8" s="44"/>
      <c r="D8" s="8">
        <v>0</v>
      </c>
      <c r="E8" s="38">
        <v>3.5999999999999996</v>
      </c>
      <c r="F8" s="38">
        <v>2.4</v>
      </c>
      <c r="G8" s="38">
        <v>2.4</v>
      </c>
      <c r="H8" s="38">
        <v>1.2</v>
      </c>
      <c r="I8" s="38">
        <v>1.2</v>
      </c>
      <c r="J8" s="38">
        <v>1.2</v>
      </c>
      <c r="K8" s="38">
        <v>1.2</v>
      </c>
      <c r="L8" s="38">
        <v>1.2</v>
      </c>
      <c r="M8" s="38">
        <v>1.2</v>
      </c>
      <c r="N8" s="6">
        <f t="shared" si="0"/>
        <v>15.599999999999996</v>
      </c>
    </row>
  </sheetData>
  <mergeCells count="6">
    <mergeCell ref="A8:C8"/>
    <mergeCell ref="A3:C3"/>
    <mergeCell ref="A4:C4"/>
    <mergeCell ref="A5:C5"/>
    <mergeCell ref="A6:C6"/>
    <mergeCell ref="A7:C7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8"/>
  <sheetViews>
    <sheetView workbookViewId="0">
      <selection activeCell="F41" sqref="F41"/>
    </sheetView>
  </sheetViews>
  <sheetFormatPr defaultRowHeight="12.75" x14ac:dyDescent="0.2"/>
  <cols>
    <col min="1" max="3" width="9.42578125" style="6" customWidth="1"/>
    <col min="4" max="9" width="8.85546875" style="6" customWidth="1"/>
    <col min="10" max="10" width="9.42578125" style="6" customWidth="1"/>
    <col min="11" max="16384" width="9.140625" style="6"/>
  </cols>
  <sheetData>
    <row r="1" spans="1:14" ht="15.75" x14ac:dyDescent="0.25">
      <c r="A1" s="12" t="s">
        <v>0</v>
      </c>
      <c r="B1" s="7"/>
      <c r="C1" s="7"/>
      <c r="D1" s="7"/>
      <c r="E1" s="4"/>
      <c r="F1" s="4"/>
      <c r="G1" s="4"/>
      <c r="H1" s="4"/>
      <c r="I1" s="4"/>
      <c r="J1" s="4"/>
    </row>
    <row r="2" spans="1:14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4" s="5" customFormat="1" x14ac:dyDescent="0.2">
      <c r="A3" s="45"/>
      <c r="B3" s="45"/>
      <c r="C3" s="45"/>
      <c r="D3" s="9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10" t="s">
        <v>25</v>
      </c>
      <c r="K3" s="10" t="s">
        <v>26</v>
      </c>
      <c r="L3" s="10" t="s">
        <v>27</v>
      </c>
      <c r="M3" s="10" t="s">
        <v>28</v>
      </c>
      <c r="N3" s="11" t="s">
        <v>14</v>
      </c>
    </row>
    <row r="4" spans="1:14" x14ac:dyDescent="0.2">
      <c r="A4" s="44" t="s">
        <v>29</v>
      </c>
      <c r="B4" s="44"/>
      <c r="C4" s="44"/>
      <c r="D4" s="39">
        <v>0</v>
      </c>
      <c r="E4" s="39">
        <v>15</v>
      </c>
      <c r="F4" s="39">
        <v>8</v>
      </c>
      <c r="G4" s="39">
        <v>10</v>
      </c>
      <c r="H4" s="39">
        <v>5</v>
      </c>
      <c r="I4" s="39">
        <v>5</v>
      </c>
      <c r="J4" s="39">
        <v>5</v>
      </c>
      <c r="K4" s="39">
        <v>3</v>
      </c>
      <c r="L4" s="39">
        <v>5</v>
      </c>
      <c r="M4" s="39">
        <v>5</v>
      </c>
      <c r="N4" s="6">
        <f>SUM(D4:M4)</f>
        <v>61</v>
      </c>
    </row>
    <row r="5" spans="1:14" x14ac:dyDescent="0.2">
      <c r="A5" s="44" t="s">
        <v>30</v>
      </c>
      <c r="B5" s="44"/>
      <c r="C5" s="44"/>
      <c r="D5" s="39">
        <v>0</v>
      </c>
      <c r="E5" s="39">
        <v>15</v>
      </c>
      <c r="F5" s="39">
        <v>10</v>
      </c>
      <c r="G5" s="39">
        <v>10</v>
      </c>
      <c r="H5" s="39">
        <v>5</v>
      </c>
      <c r="I5" s="39">
        <v>5</v>
      </c>
      <c r="J5" s="39">
        <v>5</v>
      </c>
      <c r="K5" s="39">
        <v>5</v>
      </c>
      <c r="L5" s="39">
        <v>5</v>
      </c>
      <c r="M5" s="39">
        <v>5</v>
      </c>
      <c r="N5" s="6">
        <f t="shared" ref="N5:N8" si="0">SUM(D5:M5)</f>
        <v>65</v>
      </c>
    </row>
    <row r="6" spans="1:14" x14ac:dyDescent="0.2">
      <c r="A6" s="44" t="s">
        <v>31</v>
      </c>
      <c r="B6" s="44"/>
      <c r="C6" s="44"/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6">
        <f t="shared" si="0"/>
        <v>0</v>
      </c>
    </row>
    <row r="7" spans="1:14" x14ac:dyDescent="0.2">
      <c r="A7" s="44" t="s">
        <v>32</v>
      </c>
      <c r="B7" s="44"/>
      <c r="C7" s="44"/>
      <c r="D7" s="39">
        <v>0</v>
      </c>
      <c r="E7" s="39">
        <v>3</v>
      </c>
      <c r="F7" s="39">
        <v>2</v>
      </c>
      <c r="G7" s="39">
        <v>2</v>
      </c>
      <c r="H7" s="39">
        <v>1</v>
      </c>
      <c r="I7" s="39">
        <v>1</v>
      </c>
      <c r="J7" s="39">
        <v>1</v>
      </c>
      <c r="K7" s="39">
        <v>1</v>
      </c>
      <c r="L7" s="39">
        <v>1</v>
      </c>
      <c r="M7" s="39">
        <v>1</v>
      </c>
      <c r="N7" s="6">
        <f t="shared" si="0"/>
        <v>13</v>
      </c>
    </row>
    <row r="8" spans="1:14" x14ac:dyDescent="0.2">
      <c r="A8" s="44" t="s">
        <v>33</v>
      </c>
      <c r="B8" s="44"/>
      <c r="C8" s="44"/>
      <c r="D8" s="39">
        <v>0</v>
      </c>
      <c r="E8" s="39">
        <v>3</v>
      </c>
      <c r="F8" s="39">
        <v>2</v>
      </c>
      <c r="G8" s="39">
        <v>2</v>
      </c>
      <c r="H8" s="39">
        <v>1</v>
      </c>
      <c r="I8" s="39">
        <v>1</v>
      </c>
      <c r="J8" s="39">
        <v>1</v>
      </c>
      <c r="K8" s="39">
        <v>1</v>
      </c>
      <c r="L8" s="39">
        <v>1</v>
      </c>
      <c r="M8" s="39">
        <v>1</v>
      </c>
      <c r="N8" s="6">
        <f t="shared" si="0"/>
        <v>13</v>
      </c>
    </row>
  </sheetData>
  <mergeCells count="6">
    <mergeCell ref="A7:C7"/>
    <mergeCell ref="A8:C8"/>
    <mergeCell ref="A3:C3"/>
    <mergeCell ref="A4:C4"/>
    <mergeCell ref="A5:C5"/>
    <mergeCell ref="A6:C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8"/>
  <sheetViews>
    <sheetView workbookViewId="0">
      <selection activeCell="D4" sqref="D4:M8"/>
    </sheetView>
  </sheetViews>
  <sheetFormatPr defaultRowHeight="12.75" x14ac:dyDescent="0.2"/>
  <cols>
    <col min="1" max="3" width="9.42578125" style="6" customWidth="1"/>
    <col min="4" max="9" width="8.85546875" style="6" customWidth="1"/>
    <col min="10" max="10" width="9.42578125" style="6" customWidth="1"/>
    <col min="11" max="16384" width="9.140625" style="6"/>
  </cols>
  <sheetData>
    <row r="1" spans="1:14" ht="15.75" x14ac:dyDescent="0.25">
      <c r="A1" s="12" t="s">
        <v>0</v>
      </c>
      <c r="B1" s="7"/>
      <c r="C1" s="7"/>
      <c r="D1" s="7"/>
      <c r="E1" s="4"/>
      <c r="F1" s="4"/>
      <c r="G1" s="4"/>
      <c r="H1" s="4"/>
      <c r="I1" s="4"/>
      <c r="J1" s="4"/>
    </row>
    <row r="2" spans="1:14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4" s="5" customFormat="1" x14ac:dyDescent="0.2">
      <c r="A3" s="45"/>
      <c r="B3" s="45"/>
      <c r="C3" s="45"/>
      <c r="D3" s="9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10" t="s">
        <v>25</v>
      </c>
      <c r="K3" s="10" t="s">
        <v>26</v>
      </c>
      <c r="L3" s="10" t="s">
        <v>27</v>
      </c>
      <c r="M3" s="10" t="s">
        <v>28</v>
      </c>
      <c r="N3" s="11" t="s">
        <v>14</v>
      </c>
    </row>
    <row r="4" spans="1:14" x14ac:dyDescent="0.2">
      <c r="A4" s="44" t="s">
        <v>29</v>
      </c>
      <c r="B4" s="44"/>
      <c r="C4" s="44"/>
      <c r="D4" s="41">
        <v>0</v>
      </c>
      <c r="E4" s="41">
        <v>15</v>
      </c>
      <c r="F4" s="41">
        <v>10</v>
      </c>
      <c r="G4" s="41">
        <v>8</v>
      </c>
      <c r="H4" s="41">
        <v>5</v>
      </c>
      <c r="I4" s="41">
        <v>5</v>
      </c>
      <c r="J4" s="41">
        <v>5</v>
      </c>
      <c r="K4" s="41">
        <v>5</v>
      </c>
      <c r="L4" s="41">
        <v>5</v>
      </c>
      <c r="M4" s="41">
        <v>4</v>
      </c>
      <c r="N4" s="6">
        <f>SUM(D4:M4)</f>
        <v>62</v>
      </c>
    </row>
    <row r="5" spans="1:14" x14ac:dyDescent="0.2">
      <c r="A5" s="44" t="s">
        <v>30</v>
      </c>
      <c r="B5" s="44"/>
      <c r="C5" s="44"/>
      <c r="D5" s="41">
        <v>0</v>
      </c>
      <c r="E5" s="41">
        <v>12</v>
      </c>
      <c r="F5" s="41">
        <v>10</v>
      </c>
      <c r="G5" s="41">
        <v>10</v>
      </c>
      <c r="H5" s="41">
        <v>5</v>
      </c>
      <c r="I5" s="41">
        <v>5</v>
      </c>
      <c r="J5" s="41">
        <v>0</v>
      </c>
      <c r="K5" s="41">
        <v>5</v>
      </c>
      <c r="L5" s="41">
        <v>5</v>
      </c>
      <c r="M5" s="41">
        <v>5</v>
      </c>
      <c r="N5" s="6">
        <f t="shared" ref="N5:N8" si="0">SUM(D5:M5)</f>
        <v>57</v>
      </c>
    </row>
    <row r="6" spans="1:14" x14ac:dyDescent="0.2">
      <c r="A6" s="44" t="s">
        <v>31</v>
      </c>
      <c r="B6" s="44"/>
      <c r="C6" s="44"/>
      <c r="D6" s="41">
        <v>0</v>
      </c>
      <c r="E6" s="41">
        <v>9</v>
      </c>
      <c r="F6" s="41">
        <v>6</v>
      </c>
      <c r="G6" s="41">
        <v>6</v>
      </c>
      <c r="H6" s="41">
        <v>3</v>
      </c>
      <c r="I6" s="41">
        <v>3</v>
      </c>
      <c r="J6" s="41">
        <v>3</v>
      </c>
      <c r="K6" s="41">
        <v>3</v>
      </c>
      <c r="L6" s="41">
        <v>3</v>
      </c>
      <c r="M6" s="41">
        <v>3</v>
      </c>
      <c r="N6" s="6">
        <f t="shared" si="0"/>
        <v>39</v>
      </c>
    </row>
    <row r="7" spans="1:14" x14ac:dyDescent="0.2">
      <c r="A7" s="44" t="s">
        <v>32</v>
      </c>
      <c r="B7" s="44"/>
      <c r="C7" s="44"/>
      <c r="D7" s="41">
        <v>0</v>
      </c>
      <c r="E7" s="41">
        <v>15</v>
      </c>
      <c r="F7" s="41">
        <v>7</v>
      </c>
      <c r="G7" s="41">
        <v>7</v>
      </c>
      <c r="H7" s="41">
        <v>3.5</v>
      </c>
      <c r="I7" s="41">
        <v>3.5</v>
      </c>
      <c r="J7" s="41">
        <v>3.5</v>
      </c>
      <c r="K7" s="41">
        <v>3.5</v>
      </c>
      <c r="L7" s="41">
        <v>3.5</v>
      </c>
      <c r="M7" s="41">
        <v>3.5</v>
      </c>
      <c r="N7" s="6">
        <f t="shared" si="0"/>
        <v>50</v>
      </c>
    </row>
    <row r="8" spans="1:14" x14ac:dyDescent="0.2">
      <c r="A8" s="44" t="s">
        <v>33</v>
      </c>
      <c r="B8" s="44"/>
      <c r="C8" s="44"/>
      <c r="D8" s="41">
        <v>0</v>
      </c>
      <c r="E8" s="41">
        <v>15</v>
      </c>
      <c r="F8" s="41">
        <v>7</v>
      </c>
      <c r="G8" s="41">
        <v>7</v>
      </c>
      <c r="H8" s="41">
        <v>3.5</v>
      </c>
      <c r="I8" s="41">
        <v>3.5</v>
      </c>
      <c r="J8" s="41">
        <v>3.5</v>
      </c>
      <c r="K8" s="41">
        <v>3.5</v>
      </c>
      <c r="L8" s="41">
        <v>3.5</v>
      </c>
      <c r="M8" s="41">
        <v>3.5</v>
      </c>
      <c r="N8" s="6">
        <f t="shared" si="0"/>
        <v>50</v>
      </c>
    </row>
  </sheetData>
  <mergeCells count="6">
    <mergeCell ref="A7:C7"/>
    <mergeCell ref="A8:C8"/>
    <mergeCell ref="A3:C3"/>
    <mergeCell ref="A4:C4"/>
    <mergeCell ref="A5:C5"/>
    <mergeCell ref="A6:C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"/>
  <sheetViews>
    <sheetView workbookViewId="0">
      <selection activeCell="D4" sqref="D4:M8"/>
    </sheetView>
  </sheetViews>
  <sheetFormatPr defaultRowHeight="12.75" x14ac:dyDescent="0.2"/>
  <cols>
    <col min="1" max="3" width="9.42578125" style="6" customWidth="1"/>
    <col min="4" max="9" width="8.85546875" style="6" customWidth="1"/>
    <col min="10" max="10" width="9.42578125" style="6" customWidth="1"/>
    <col min="11" max="16384" width="9.140625" style="6"/>
  </cols>
  <sheetData>
    <row r="1" spans="1:14" ht="15.75" x14ac:dyDescent="0.25">
      <c r="A1" s="12" t="s">
        <v>0</v>
      </c>
      <c r="B1" s="7"/>
      <c r="C1" s="7"/>
      <c r="D1" s="7"/>
      <c r="E1" s="4"/>
      <c r="F1" s="4"/>
      <c r="G1" s="4"/>
      <c r="H1" s="4"/>
      <c r="I1" s="4"/>
      <c r="J1" s="4"/>
    </row>
    <row r="2" spans="1:14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4" s="5" customFormat="1" x14ac:dyDescent="0.2">
      <c r="A3" s="45"/>
      <c r="B3" s="45"/>
      <c r="C3" s="45"/>
      <c r="D3" s="9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10" t="s">
        <v>25</v>
      </c>
      <c r="K3" s="10" t="s">
        <v>26</v>
      </c>
      <c r="L3" s="10" t="s">
        <v>27</v>
      </c>
      <c r="M3" s="10" t="s">
        <v>28</v>
      </c>
      <c r="N3" s="11" t="s">
        <v>14</v>
      </c>
    </row>
    <row r="4" spans="1:14" x14ac:dyDescent="0.2">
      <c r="A4" s="44" t="s">
        <v>29</v>
      </c>
      <c r="B4" s="44"/>
      <c r="C4" s="44"/>
      <c r="D4" s="42">
        <v>0</v>
      </c>
      <c r="E4" s="42">
        <v>9</v>
      </c>
      <c r="F4" s="42">
        <v>4</v>
      </c>
      <c r="G4" s="42">
        <v>6</v>
      </c>
      <c r="H4" s="42">
        <v>4</v>
      </c>
      <c r="I4" s="42">
        <v>3</v>
      </c>
      <c r="J4" s="42">
        <v>4</v>
      </c>
      <c r="K4" s="42">
        <v>2</v>
      </c>
      <c r="L4" s="42">
        <v>3</v>
      </c>
      <c r="M4" s="42">
        <v>3</v>
      </c>
      <c r="N4" s="6">
        <f>SUM(D4:M4)</f>
        <v>38</v>
      </c>
    </row>
    <row r="5" spans="1:14" x14ac:dyDescent="0.2">
      <c r="A5" s="44" t="s">
        <v>30</v>
      </c>
      <c r="B5" s="44"/>
      <c r="C5" s="44"/>
      <c r="D5" s="42">
        <v>0</v>
      </c>
      <c r="E5" s="42">
        <v>9</v>
      </c>
      <c r="F5" s="42">
        <v>8</v>
      </c>
      <c r="G5" s="42">
        <v>6</v>
      </c>
      <c r="H5" s="42">
        <v>4</v>
      </c>
      <c r="I5" s="42">
        <v>3</v>
      </c>
      <c r="J5" s="42">
        <v>3</v>
      </c>
      <c r="K5" s="42">
        <v>3</v>
      </c>
      <c r="L5" s="42">
        <v>3</v>
      </c>
      <c r="M5" s="42">
        <v>3</v>
      </c>
      <c r="N5" s="6">
        <f t="shared" ref="N5:N8" si="0">SUM(D5:M5)</f>
        <v>42</v>
      </c>
    </row>
    <row r="6" spans="1:14" x14ac:dyDescent="0.2">
      <c r="A6" s="44" t="s">
        <v>31</v>
      </c>
      <c r="B6" s="44"/>
      <c r="C6" s="44"/>
      <c r="D6" s="42">
        <v>0</v>
      </c>
      <c r="E6" s="42">
        <v>6</v>
      </c>
      <c r="F6" s="42">
        <v>4</v>
      </c>
      <c r="G6" s="42">
        <v>6</v>
      </c>
      <c r="H6" s="42">
        <v>2</v>
      </c>
      <c r="I6" s="42">
        <v>3</v>
      </c>
      <c r="J6" s="42">
        <v>2</v>
      </c>
      <c r="K6" s="42">
        <v>2</v>
      </c>
      <c r="L6" s="42">
        <v>2</v>
      </c>
      <c r="M6" s="42">
        <v>2</v>
      </c>
      <c r="N6" s="6">
        <f t="shared" si="0"/>
        <v>29</v>
      </c>
    </row>
    <row r="7" spans="1:14" x14ac:dyDescent="0.2">
      <c r="A7" s="44" t="s">
        <v>32</v>
      </c>
      <c r="B7" s="44"/>
      <c r="C7" s="44"/>
      <c r="D7" s="42">
        <v>0</v>
      </c>
      <c r="E7" s="42">
        <v>9</v>
      </c>
      <c r="F7" s="42">
        <v>4</v>
      </c>
      <c r="G7" s="42">
        <v>4</v>
      </c>
      <c r="H7" s="42">
        <v>2</v>
      </c>
      <c r="I7" s="42">
        <v>2</v>
      </c>
      <c r="J7" s="42">
        <v>2</v>
      </c>
      <c r="K7" s="42">
        <v>2</v>
      </c>
      <c r="L7" s="42">
        <v>1</v>
      </c>
      <c r="M7" s="42">
        <v>3</v>
      </c>
      <c r="N7" s="6">
        <f t="shared" si="0"/>
        <v>29</v>
      </c>
    </row>
    <row r="8" spans="1:14" x14ac:dyDescent="0.2">
      <c r="A8" s="44" t="s">
        <v>33</v>
      </c>
      <c r="B8" s="44"/>
      <c r="C8" s="44"/>
      <c r="D8" s="42">
        <v>0</v>
      </c>
      <c r="E8" s="42">
        <v>9</v>
      </c>
      <c r="F8" s="42">
        <v>4</v>
      </c>
      <c r="G8" s="42">
        <v>4</v>
      </c>
      <c r="H8" s="42">
        <v>2</v>
      </c>
      <c r="I8" s="42">
        <v>2</v>
      </c>
      <c r="J8" s="42">
        <v>2</v>
      </c>
      <c r="K8" s="42">
        <v>2</v>
      </c>
      <c r="L8" s="42">
        <v>1</v>
      </c>
      <c r="M8" s="42">
        <v>3</v>
      </c>
      <c r="N8" s="6">
        <f t="shared" si="0"/>
        <v>29</v>
      </c>
    </row>
  </sheetData>
  <mergeCells count="6">
    <mergeCell ref="A7:C7"/>
    <mergeCell ref="A8:C8"/>
    <mergeCell ref="A3:C3"/>
    <mergeCell ref="A4:C4"/>
    <mergeCell ref="A5:C5"/>
    <mergeCell ref="A6:C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8"/>
  <sheetViews>
    <sheetView workbookViewId="0">
      <selection activeCell="H31" sqref="H31"/>
    </sheetView>
  </sheetViews>
  <sheetFormatPr defaultRowHeight="12.75" x14ac:dyDescent="0.2"/>
  <cols>
    <col min="1" max="3" width="9.42578125" style="6" customWidth="1"/>
    <col min="4" max="9" width="8.85546875" style="6" customWidth="1"/>
    <col min="10" max="10" width="9.42578125" style="6" customWidth="1"/>
    <col min="11" max="16384" width="9.140625" style="6"/>
  </cols>
  <sheetData>
    <row r="1" spans="1:14" ht="15.75" x14ac:dyDescent="0.25">
      <c r="A1" s="12" t="s">
        <v>0</v>
      </c>
      <c r="B1" s="7"/>
      <c r="C1" s="7"/>
      <c r="D1" s="7"/>
      <c r="E1" s="4"/>
      <c r="F1" s="4"/>
      <c r="G1" s="4"/>
      <c r="H1" s="4"/>
      <c r="I1" s="4"/>
      <c r="J1" s="4"/>
    </row>
    <row r="2" spans="1:14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4" s="5" customFormat="1" x14ac:dyDescent="0.2">
      <c r="A3" s="45"/>
      <c r="B3" s="45"/>
      <c r="C3" s="45"/>
      <c r="D3" s="9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10" t="s">
        <v>25</v>
      </c>
      <c r="K3" s="10" t="s">
        <v>26</v>
      </c>
      <c r="L3" s="10" t="s">
        <v>27</v>
      </c>
      <c r="M3" s="10" t="s">
        <v>28</v>
      </c>
      <c r="N3" s="11" t="s">
        <v>14</v>
      </c>
    </row>
    <row r="4" spans="1:14" x14ac:dyDescent="0.2">
      <c r="A4" s="44" t="s">
        <v>29</v>
      </c>
      <c r="B4" s="44"/>
      <c r="C4" s="44"/>
      <c r="D4" s="43">
        <v>0</v>
      </c>
      <c r="E4" s="43">
        <v>12</v>
      </c>
      <c r="F4" s="43">
        <v>7</v>
      </c>
      <c r="G4" s="43">
        <v>7</v>
      </c>
      <c r="H4" s="43">
        <v>4</v>
      </c>
      <c r="I4" s="43">
        <v>4</v>
      </c>
      <c r="J4" s="43">
        <v>4</v>
      </c>
      <c r="K4" s="43">
        <v>3.5</v>
      </c>
      <c r="L4" s="43">
        <v>4</v>
      </c>
      <c r="M4" s="43">
        <v>3.5</v>
      </c>
      <c r="N4" s="6">
        <f>SUM(D4:M4)</f>
        <v>49</v>
      </c>
    </row>
    <row r="5" spans="1:14" x14ac:dyDescent="0.2">
      <c r="A5" s="44" t="s">
        <v>30</v>
      </c>
      <c r="B5" s="44"/>
      <c r="C5" s="44"/>
      <c r="D5" s="43">
        <v>0</v>
      </c>
      <c r="E5" s="43">
        <v>9</v>
      </c>
      <c r="F5" s="43">
        <v>6</v>
      </c>
      <c r="G5" s="43">
        <v>6</v>
      </c>
      <c r="H5" s="43">
        <v>3</v>
      </c>
      <c r="I5" s="43">
        <v>3</v>
      </c>
      <c r="J5" s="43">
        <v>3</v>
      </c>
      <c r="K5" s="43">
        <v>3</v>
      </c>
      <c r="L5" s="43">
        <v>3</v>
      </c>
      <c r="M5" s="43">
        <v>3</v>
      </c>
      <c r="N5" s="6">
        <f t="shared" ref="N5:N8" si="0">SUM(D5:M5)</f>
        <v>39</v>
      </c>
    </row>
    <row r="6" spans="1:14" x14ac:dyDescent="0.2">
      <c r="A6" s="44" t="s">
        <v>31</v>
      </c>
      <c r="B6" s="44"/>
      <c r="C6" s="44"/>
      <c r="D6" s="43">
        <v>0</v>
      </c>
      <c r="E6" s="43">
        <v>10.5</v>
      </c>
      <c r="F6" s="43">
        <v>7</v>
      </c>
      <c r="G6" s="43">
        <v>7</v>
      </c>
      <c r="H6" s="43">
        <v>3.5</v>
      </c>
      <c r="I6" s="43">
        <v>3.5</v>
      </c>
      <c r="J6" s="43">
        <v>3.5</v>
      </c>
      <c r="K6" s="43">
        <v>3.5</v>
      </c>
      <c r="L6" s="43">
        <v>3.5</v>
      </c>
      <c r="M6" s="43">
        <v>3.5</v>
      </c>
      <c r="N6" s="6">
        <f t="shared" si="0"/>
        <v>45.5</v>
      </c>
    </row>
    <row r="7" spans="1:14" x14ac:dyDescent="0.2">
      <c r="A7" s="44" t="s">
        <v>32</v>
      </c>
      <c r="B7" s="44"/>
      <c r="C7" s="44"/>
      <c r="D7" s="43">
        <v>0</v>
      </c>
      <c r="E7" s="43">
        <v>3</v>
      </c>
      <c r="F7" s="43">
        <v>2</v>
      </c>
      <c r="G7" s="43">
        <v>2</v>
      </c>
      <c r="H7" s="43">
        <v>1</v>
      </c>
      <c r="I7" s="43">
        <v>1</v>
      </c>
      <c r="J7" s="43">
        <v>1</v>
      </c>
      <c r="K7" s="43">
        <v>1</v>
      </c>
      <c r="L7" s="43">
        <v>1</v>
      </c>
      <c r="M7" s="43">
        <v>1</v>
      </c>
      <c r="N7" s="6">
        <f t="shared" si="0"/>
        <v>13</v>
      </c>
    </row>
    <row r="8" spans="1:14" x14ac:dyDescent="0.2">
      <c r="A8" s="44" t="s">
        <v>33</v>
      </c>
      <c r="B8" s="44"/>
      <c r="C8" s="44"/>
      <c r="D8" s="43">
        <v>0</v>
      </c>
      <c r="E8" s="43">
        <v>3</v>
      </c>
      <c r="F8" s="43">
        <v>2</v>
      </c>
      <c r="G8" s="43">
        <v>2</v>
      </c>
      <c r="H8" s="43">
        <v>1</v>
      </c>
      <c r="I8" s="43">
        <v>1</v>
      </c>
      <c r="J8" s="43">
        <v>1</v>
      </c>
      <c r="K8" s="43">
        <v>1</v>
      </c>
      <c r="L8" s="43">
        <v>1</v>
      </c>
      <c r="M8" s="43">
        <v>1</v>
      </c>
      <c r="N8" s="6">
        <f t="shared" si="0"/>
        <v>13</v>
      </c>
    </row>
  </sheetData>
  <mergeCells count="6">
    <mergeCell ref="A7:C7"/>
    <mergeCell ref="A8:C8"/>
    <mergeCell ref="A3:C3"/>
    <mergeCell ref="A4:C4"/>
    <mergeCell ref="A5:C5"/>
    <mergeCell ref="A6:C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N8"/>
  <sheetViews>
    <sheetView workbookViewId="0">
      <selection activeCell="N19" sqref="N19"/>
    </sheetView>
  </sheetViews>
  <sheetFormatPr defaultRowHeight="12.75" x14ac:dyDescent="0.2"/>
  <cols>
    <col min="1" max="3" width="9.42578125" style="6" customWidth="1"/>
    <col min="4" max="9" width="8.85546875" style="6" customWidth="1"/>
    <col min="10" max="10" width="9.42578125" style="6" customWidth="1"/>
    <col min="11" max="16384" width="9.140625" style="6"/>
  </cols>
  <sheetData>
    <row r="1" spans="1:14" ht="15.75" x14ac:dyDescent="0.25">
      <c r="A1" s="12" t="s">
        <v>0</v>
      </c>
      <c r="B1" s="7"/>
      <c r="C1" s="7"/>
      <c r="D1" s="7"/>
      <c r="E1" s="4"/>
      <c r="F1" s="4"/>
      <c r="G1" s="4"/>
      <c r="H1" s="4"/>
      <c r="I1" s="4"/>
      <c r="J1" s="4"/>
    </row>
    <row r="2" spans="1:14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4" s="5" customFormat="1" x14ac:dyDescent="0.2">
      <c r="A3" s="45"/>
      <c r="B3" s="45"/>
      <c r="C3" s="45"/>
      <c r="D3" s="9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10" t="s">
        <v>25</v>
      </c>
      <c r="K3" s="10" t="s">
        <v>26</v>
      </c>
      <c r="L3" s="10" t="s">
        <v>27</v>
      </c>
      <c r="M3" s="10" t="s">
        <v>28</v>
      </c>
      <c r="N3" s="11" t="s">
        <v>14</v>
      </c>
    </row>
    <row r="4" spans="1:14" x14ac:dyDescent="0.2">
      <c r="A4" s="44" t="s">
        <v>29</v>
      </c>
      <c r="B4" s="44"/>
      <c r="C4" s="44"/>
      <c r="D4" s="40">
        <v>26.400000000000002</v>
      </c>
      <c r="E4" s="40">
        <v>14.399999999999999</v>
      </c>
      <c r="F4" s="40">
        <v>9.4</v>
      </c>
      <c r="G4" s="40">
        <v>9.4</v>
      </c>
      <c r="H4" s="40">
        <v>4.7</v>
      </c>
      <c r="I4" s="40">
        <v>4.5999999999999996</v>
      </c>
      <c r="J4" s="40">
        <v>4.5999999999999996</v>
      </c>
      <c r="K4" s="40">
        <v>4.5</v>
      </c>
      <c r="L4" s="40">
        <v>4.5999999999999996</v>
      </c>
      <c r="M4" s="40">
        <v>4.8</v>
      </c>
      <c r="N4" s="6">
        <f>SUM(E4:M4)</f>
        <v>61</v>
      </c>
    </row>
    <row r="5" spans="1:14" x14ac:dyDescent="0.2">
      <c r="A5" s="44" t="s">
        <v>30</v>
      </c>
      <c r="B5" s="44"/>
      <c r="C5" s="44"/>
      <c r="D5" s="40">
        <v>8.3999999999999986</v>
      </c>
      <c r="E5" s="40">
        <v>14.100000000000001</v>
      </c>
      <c r="F5" s="40">
        <v>9.4</v>
      </c>
      <c r="G5" s="40">
        <v>9.4</v>
      </c>
      <c r="H5" s="40">
        <v>4.5</v>
      </c>
      <c r="I5" s="40">
        <v>4.5</v>
      </c>
      <c r="J5" s="40">
        <v>4.8</v>
      </c>
      <c r="K5" s="40">
        <v>4.7</v>
      </c>
      <c r="L5" s="40">
        <v>4.8</v>
      </c>
      <c r="M5" s="40">
        <v>4.5</v>
      </c>
      <c r="N5" s="6">
        <f t="shared" ref="N5:N8" si="0">SUM(E5:M5)</f>
        <v>60.699999999999996</v>
      </c>
    </row>
    <row r="6" spans="1:14" x14ac:dyDescent="0.2">
      <c r="A6" s="44" t="s">
        <v>31</v>
      </c>
      <c r="B6" s="44"/>
      <c r="C6" s="44"/>
      <c r="D6" s="40">
        <v>30</v>
      </c>
      <c r="E6" s="40">
        <v>12.600000000000001</v>
      </c>
      <c r="F6" s="40">
        <v>9</v>
      </c>
      <c r="G6" s="40">
        <v>8.6</v>
      </c>
      <c r="H6" s="40">
        <v>4</v>
      </c>
      <c r="I6" s="40">
        <v>4</v>
      </c>
      <c r="J6" s="40">
        <v>4</v>
      </c>
      <c r="K6" s="40">
        <v>4</v>
      </c>
      <c r="L6" s="40">
        <v>4</v>
      </c>
      <c r="M6" s="40">
        <v>4.2</v>
      </c>
      <c r="N6" s="6">
        <f t="shared" si="0"/>
        <v>54.400000000000006</v>
      </c>
    </row>
    <row r="7" spans="1:14" x14ac:dyDescent="0.2">
      <c r="A7" s="44" t="s">
        <v>32</v>
      </c>
      <c r="B7" s="44"/>
      <c r="C7" s="44"/>
      <c r="D7" s="40">
        <v>12</v>
      </c>
      <c r="E7" s="40">
        <v>13.5</v>
      </c>
      <c r="F7" s="40">
        <v>9</v>
      </c>
      <c r="G7" s="40">
        <v>9</v>
      </c>
      <c r="H7" s="40">
        <v>4.5</v>
      </c>
      <c r="I7" s="40">
        <v>4.5</v>
      </c>
      <c r="J7" s="40">
        <v>4.5</v>
      </c>
      <c r="K7" s="40">
        <v>4.5</v>
      </c>
      <c r="L7" s="40">
        <v>4.5999999999999996</v>
      </c>
      <c r="M7" s="40">
        <v>4.5</v>
      </c>
      <c r="N7" s="6">
        <f t="shared" si="0"/>
        <v>58.6</v>
      </c>
    </row>
    <row r="8" spans="1:14" x14ac:dyDescent="0.2">
      <c r="A8" s="44" t="s">
        <v>33</v>
      </c>
      <c r="B8" s="44"/>
      <c r="C8" s="44"/>
      <c r="D8" s="40">
        <v>28.799999999999997</v>
      </c>
      <c r="E8" s="40">
        <v>13.5</v>
      </c>
      <c r="F8" s="40">
        <v>9</v>
      </c>
      <c r="G8" s="40">
        <v>9</v>
      </c>
      <c r="H8" s="40">
        <v>4.5</v>
      </c>
      <c r="I8" s="40">
        <v>4.5</v>
      </c>
      <c r="J8" s="40">
        <v>4.5</v>
      </c>
      <c r="K8" s="40">
        <v>4.5</v>
      </c>
      <c r="L8" s="40">
        <v>4.5999999999999996</v>
      </c>
      <c r="M8" s="40">
        <v>4.5</v>
      </c>
      <c r="N8" s="6">
        <f t="shared" si="0"/>
        <v>58.6</v>
      </c>
    </row>
  </sheetData>
  <mergeCells count="6">
    <mergeCell ref="A7:C7"/>
    <mergeCell ref="A8:C8"/>
    <mergeCell ref="A3:C3"/>
    <mergeCell ref="A4:C4"/>
    <mergeCell ref="A5:C5"/>
    <mergeCell ref="A6:C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1"/>
  <sheetViews>
    <sheetView tabSelected="1" workbookViewId="0">
      <selection activeCell="I18" sqref="I18"/>
    </sheetView>
  </sheetViews>
  <sheetFormatPr defaultRowHeight="15" x14ac:dyDescent="0.2"/>
  <cols>
    <col min="1" max="1" width="33" style="16" customWidth="1"/>
    <col min="2" max="8" width="7.7109375" style="16" customWidth="1"/>
    <col min="9" max="10" width="7.5703125" style="16" customWidth="1"/>
    <col min="11" max="13" width="7.7109375" style="16" customWidth="1"/>
    <col min="14" max="16384" width="9.140625" style="16"/>
  </cols>
  <sheetData>
    <row r="1" spans="1:16" ht="15.75" x14ac:dyDescent="0.25">
      <c r="A1" s="13" t="s">
        <v>15</v>
      </c>
      <c r="B1" s="14"/>
      <c r="C1" s="13"/>
      <c r="D1" s="13"/>
      <c r="E1" s="13"/>
      <c r="F1" s="13"/>
      <c r="G1" s="13"/>
      <c r="H1" s="13"/>
      <c r="I1" s="13"/>
      <c r="J1" s="15"/>
      <c r="K1" s="15"/>
    </row>
    <row r="2" spans="1:16" ht="6" customHeight="1" x14ac:dyDescent="0.25">
      <c r="A2" s="13"/>
      <c r="B2" s="14"/>
      <c r="C2" s="13"/>
      <c r="D2" s="13"/>
      <c r="E2" s="13"/>
      <c r="F2" s="13"/>
      <c r="G2" s="13"/>
      <c r="H2" s="13"/>
      <c r="I2" s="13"/>
      <c r="J2" s="15"/>
      <c r="K2" s="15"/>
    </row>
    <row r="3" spans="1:16" ht="15.75" x14ac:dyDescent="0.25">
      <c r="A3" s="48" t="s">
        <v>34</v>
      </c>
      <c r="B3" s="48"/>
      <c r="C3" s="48"/>
      <c r="D3" s="48"/>
      <c r="E3" s="48"/>
      <c r="F3" s="48"/>
      <c r="G3" s="48"/>
      <c r="H3" s="48"/>
      <c r="I3" s="48"/>
      <c r="J3" s="15"/>
      <c r="K3" s="15"/>
    </row>
    <row r="4" spans="1:16" x14ac:dyDescent="0.2">
      <c r="A4" s="14"/>
      <c r="B4" s="14"/>
      <c r="C4" s="14"/>
      <c r="D4" s="14"/>
      <c r="E4" s="14"/>
      <c r="F4" s="14"/>
      <c r="G4" s="14"/>
      <c r="H4" s="17"/>
      <c r="I4" s="17"/>
      <c r="J4" s="18"/>
      <c r="K4" s="18"/>
    </row>
    <row r="5" spans="1:16" ht="15.75" x14ac:dyDescent="0.25">
      <c r="H5" s="46" t="s">
        <v>21</v>
      </c>
      <c r="I5" s="46"/>
      <c r="J5" s="19"/>
      <c r="K5" s="20"/>
      <c r="L5" s="47" t="s">
        <v>22</v>
      </c>
      <c r="M5" s="47"/>
      <c r="N5" s="20"/>
      <c r="O5" s="46" t="s">
        <v>23</v>
      </c>
      <c r="P5" s="46"/>
    </row>
    <row r="6" spans="1:16" s="24" customFormat="1" ht="135" customHeight="1" x14ac:dyDescent="0.2">
      <c r="A6" s="21"/>
      <c r="B6" s="22" t="s">
        <v>2</v>
      </c>
      <c r="C6" s="22" t="s">
        <v>3</v>
      </c>
      <c r="D6" s="22" t="s">
        <v>4</v>
      </c>
      <c r="E6" s="22" t="s">
        <v>5</v>
      </c>
      <c r="F6" s="22" t="s">
        <v>6</v>
      </c>
      <c r="G6" s="23" t="s">
        <v>7</v>
      </c>
      <c r="H6" s="22" t="s">
        <v>16</v>
      </c>
      <c r="I6" s="35" t="s">
        <v>17</v>
      </c>
      <c r="K6" s="23" t="str">
        <f>G6</f>
        <v>Evaluator 6</v>
      </c>
      <c r="L6" s="22" t="s">
        <v>19</v>
      </c>
      <c r="M6" s="35" t="s">
        <v>18</v>
      </c>
      <c r="O6" s="22" t="s">
        <v>1</v>
      </c>
      <c r="P6" s="35" t="s">
        <v>20</v>
      </c>
    </row>
    <row r="7" spans="1:16" ht="16.5" customHeight="1" x14ac:dyDescent="0.2">
      <c r="A7" s="32" t="str">
        <f>'Evaluator 6'!A4:D4</f>
        <v xml:space="preserve">Layer 3 Communications, LLC </v>
      </c>
      <c r="B7" s="25">
        <f>'Evaluator 1 '!N4</f>
        <v>45.6</v>
      </c>
      <c r="C7" s="25">
        <f>'Evaluator 2'!N4</f>
        <v>61</v>
      </c>
      <c r="D7" s="25">
        <f>'Evaluator 3'!N4</f>
        <v>62</v>
      </c>
      <c r="E7" s="25">
        <f>'Evaluator 4'!N4</f>
        <v>38</v>
      </c>
      <c r="F7" s="25">
        <f>'Evaluator 5'!N4</f>
        <v>49</v>
      </c>
      <c r="G7" s="26">
        <f>'Evaluator 6'!N4</f>
        <v>61</v>
      </c>
      <c r="H7" s="25">
        <f>AVERAGE(B7:G7)</f>
        <v>52.766666666666673</v>
      </c>
      <c r="I7" s="36">
        <f>RANK(H7,$H$7:$H$11,0)</f>
        <v>1</v>
      </c>
      <c r="K7" s="28">
        <f>'Evaluator 6'!D4</f>
        <v>26.400000000000002</v>
      </c>
      <c r="L7" s="25">
        <f>AVERAGE(K7)</f>
        <v>26.400000000000002</v>
      </c>
      <c r="M7" s="36">
        <f>RANK(L7,$L$7:$L$11,0)</f>
        <v>3</v>
      </c>
      <c r="O7" s="29">
        <f>H7+L7</f>
        <v>79.166666666666671</v>
      </c>
      <c r="P7" s="36">
        <f>RANK(O7,$O$7:$O$11,0)</f>
        <v>1</v>
      </c>
    </row>
    <row r="8" spans="1:16" ht="16.5" customHeight="1" x14ac:dyDescent="0.2">
      <c r="A8" s="33" t="str">
        <f>'Evaluator 6'!A5:D5</f>
        <v xml:space="preserve">Netsync Network Solutions </v>
      </c>
      <c r="B8" s="25">
        <f>'Evaluator 1 '!N5</f>
        <v>47</v>
      </c>
      <c r="C8" s="25">
        <f>'Evaluator 2'!N5</f>
        <v>65</v>
      </c>
      <c r="D8" s="25">
        <f>'Evaluator 3'!N5</f>
        <v>57</v>
      </c>
      <c r="E8" s="25">
        <f>'Evaluator 4'!N5</f>
        <v>42</v>
      </c>
      <c r="F8" s="25">
        <f>'Evaluator 5'!N5</f>
        <v>39</v>
      </c>
      <c r="G8" s="26">
        <f>'Evaluator 6'!N5</f>
        <v>60.699999999999996</v>
      </c>
      <c r="H8" s="25">
        <f>AVERAGE(B8:G8)</f>
        <v>51.783333333333331</v>
      </c>
      <c r="I8" s="37">
        <f>RANK(H8,$H$7:$H$11,0)</f>
        <v>2</v>
      </c>
      <c r="K8" s="30">
        <f>'Evaluator 6'!D5</f>
        <v>8.3999999999999986</v>
      </c>
      <c r="L8" s="27">
        <f t="shared" ref="L8:L11" si="0">AVERAGE(K8)</f>
        <v>8.3999999999999986</v>
      </c>
      <c r="M8" s="37">
        <f>RANK(L8,$L$7:$L$11,0)</f>
        <v>5</v>
      </c>
      <c r="O8" s="31">
        <f t="shared" ref="O8:O11" si="1">H8+L8</f>
        <v>60.18333333333333</v>
      </c>
      <c r="P8" s="37">
        <f>RANK(O8,$O$7:$O$11,0)</f>
        <v>3</v>
      </c>
    </row>
    <row r="9" spans="1:16" ht="16.5" customHeight="1" x14ac:dyDescent="0.2">
      <c r="A9" s="33" t="str">
        <f>'Evaluator 6'!A6:D6</f>
        <v xml:space="preserve">Pave Systems, Inc. </v>
      </c>
      <c r="B9" s="25">
        <f>'Evaluator 1 '!N6</f>
        <v>18.2</v>
      </c>
      <c r="C9" s="25">
        <f>'Evaluator 2'!N6</f>
        <v>0</v>
      </c>
      <c r="D9" s="25">
        <f>'Evaluator 3'!N6</f>
        <v>39</v>
      </c>
      <c r="E9" s="25">
        <f>'Evaluator 4'!N6</f>
        <v>29</v>
      </c>
      <c r="F9" s="25">
        <f>'Evaluator 5'!N6</f>
        <v>45.5</v>
      </c>
      <c r="G9" s="26">
        <f>'Evaluator 6'!N6</f>
        <v>54.400000000000006</v>
      </c>
      <c r="H9" s="25">
        <f>AVERAGE(B9:G9)</f>
        <v>31.016666666666666</v>
      </c>
      <c r="I9" s="37">
        <f>RANK(H9,$H$7:$H$11,0)</f>
        <v>3</v>
      </c>
      <c r="K9" s="30">
        <f>'Evaluator 6'!D6</f>
        <v>30</v>
      </c>
      <c r="L9" s="27">
        <f t="shared" si="0"/>
        <v>30</v>
      </c>
      <c r="M9" s="37">
        <f>RANK(L9,$L$7:$L$11,0)</f>
        <v>1</v>
      </c>
      <c r="O9" s="31">
        <f t="shared" si="1"/>
        <v>61.016666666666666</v>
      </c>
      <c r="P9" s="37">
        <f>RANK(O9,$O$7:$O$11,0)</f>
        <v>2</v>
      </c>
    </row>
    <row r="10" spans="1:16" x14ac:dyDescent="0.2">
      <c r="A10" s="33" t="str">
        <f>'Evaluator 6'!A7:D7</f>
        <v>Set Solutions, Inc. (Siemplify)</v>
      </c>
      <c r="B10" s="25">
        <f>'Evaluator 1 '!N7</f>
        <v>15.599999999999996</v>
      </c>
      <c r="C10" s="25">
        <f>'Evaluator 2'!N7</f>
        <v>13</v>
      </c>
      <c r="D10" s="25">
        <f>'Evaluator 3'!N7</f>
        <v>50</v>
      </c>
      <c r="E10" s="25">
        <f>'Evaluator 4'!N7</f>
        <v>29</v>
      </c>
      <c r="F10" s="25">
        <f>'Evaluator 5'!N7</f>
        <v>13</v>
      </c>
      <c r="G10" s="26">
        <f>'Evaluator 6'!N7</f>
        <v>58.6</v>
      </c>
      <c r="H10" s="25">
        <f>AVERAGE(B10:G10)</f>
        <v>29.866666666666664</v>
      </c>
      <c r="I10" s="37">
        <f>RANK(H10,$H$7:$H$11,0)</f>
        <v>4</v>
      </c>
      <c r="K10" s="30">
        <f>'Evaluator 6'!D7</f>
        <v>12</v>
      </c>
      <c r="L10" s="27">
        <f t="shared" si="0"/>
        <v>12</v>
      </c>
      <c r="M10" s="37">
        <f>RANK(L10,$L$7:$L$11,0)</f>
        <v>4</v>
      </c>
      <c r="O10" s="31">
        <f t="shared" si="1"/>
        <v>41.86666666666666</v>
      </c>
      <c r="P10" s="37">
        <f>RANK(O10,$O$7:$O$11,0)</f>
        <v>5</v>
      </c>
    </row>
    <row r="11" spans="1:16" x14ac:dyDescent="0.2">
      <c r="A11" s="33" t="str">
        <f>'Evaluator 6'!A8:D8</f>
        <v>Set Solutions, Inc. (SumoLogic)</v>
      </c>
      <c r="B11" s="25">
        <f>'Evaluator 1 '!N8</f>
        <v>15.599999999999996</v>
      </c>
      <c r="C11" s="25">
        <f>'Evaluator 2'!N8</f>
        <v>13</v>
      </c>
      <c r="D11" s="25">
        <f>'Evaluator 3'!N8</f>
        <v>50</v>
      </c>
      <c r="E11" s="25">
        <f>'Evaluator 4'!N8</f>
        <v>29</v>
      </c>
      <c r="F11" s="25">
        <f>'Evaluator 5'!N8</f>
        <v>13</v>
      </c>
      <c r="G11" s="26">
        <f>'Evaluator 6'!N8</f>
        <v>58.6</v>
      </c>
      <c r="H11" s="25">
        <f>AVERAGE(B11:G11)</f>
        <v>29.866666666666664</v>
      </c>
      <c r="I11" s="37">
        <f>RANK(H11,$H$7:$H$11,0)</f>
        <v>4</v>
      </c>
      <c r="K11" s="30">
        <f>'Evaluator 6'!D8</f>
        <v>28.799999999999997</v>
      </c>
      <c r="L11" s="27">
        <f t="shared" si="0"/>
        <v>28.799999999999997</v>
      </c>
      <c r="M11" s="37">
        <f>RANK(L11,$L$7:$L$11,0)</f>
        <v>2</v>
      </c>
      <c r="O11" s="31">
        <f t="shared" si="1"/>
        <v>58.666666666666657</v>
      </c>
      <c r="P11" s="37">
        <f>RANK(O11,$O$7:$O$11,0)</f>
        <v>4</v>
      </c>
    </row>
    <row r="30" spans="1:1" x14ac:dyDescent="0.2">
      <c r="A30" s="34" t="s">
        <v>24</v>
      </c>
    </row>
    <row r="31" spans="1:1" x14ac:dyDescent="0.2">
      <c r="A31" s="34"/>
    </row>
  </sheetData>
  <mergeCells count="4">
    <mergeCell ref="O5:P5"/>
    <mergeCell ref="H5:I5"/>
    <mergeCell ref="L5:M5"/>
    <mergeCell ref="A3:I3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C21CF-C904-4F20-80F6-B56BC8FC849E}">
  <dimension ref="A1:AE55"/>
  <sheetViews>
    <sheetView workbookViewId="0">
      <selection activeCell="G32" sqref="G32"/>
    </sheetView>
  </sheetViews>
  <sheetFormatPr defaultRowHeight="12.75" x14ac:dyDescent="0.2"/>
  <cols>
    <col min="1" max="1" width="23.140625" style="51" customWidth="1"/>
    <col min="2" max="28" width="9.5703125" style="51" customWidth="1"/>
    <col min="29" max="16384" width="9.140625" style="51"/>
  </cols>
  <sheetData>
    <row r="1" spans="1:10" ht="15.75" x14ac:dyDescent="0.25">
      <c r="A1" s="49" t="s">
        <v>35</v>
      </c>
      <c r="B1" s="49"/>
      <c r="C1" s="49"/>
      <c r="D1" s="49"/>
      <c r="E1" s="49"/>
      <c r="F1" s="49"/>
      <c r="G1" s="49"/>
      <c r="H1" s="49"/>
      <c r="I1" s="49"/>
      <c r="J1" s="50"/>
    </row>
    <row r="2" spans="1:10" ht="15" x14ac:dyDescent="0.2">
      <c r="A2" s="44" t="s">
        <v>34</v>
      </c>
      <c r="B2" s="44"/>
      <c r="C2" s="44"/>
      <c r="D2" s="44"/>
      <c r="E2" s="44"/>
      <c r="F2" s="44"/>
      <c r="G2" s="44"/>
      <c r="H2" s="44"/>
      <c r="I2" s="44"/>
      <c r="J2" s="52"/>
    </row>
    <row r="3" spans="1:10" x14ac:dyDescent="0.2">
      <c r="A3" s="53" t="s">
        <v>36</v>
      </c>
      <c r="B3" s="54"/>
      <c r="C3" s="54"/>
      <c r="D3" s="54"/>
    </row>
    <row r="4" spans="1:10" ht="15" customHeight="1" x14ac:dyDescent="0.2">
      <c r="A4" s="53" t="s">
        <v>37</v>
      </c>
      <c r="B4" s="55" t="s">
        <v>38</v>
      </c>
      <c r="C4" s="55"/>
      <c r="D4" s="55"/>
      <c r="E4" s="56"/>
    </row>
    <row r="5" spans="1:10" ht="15" x14ac:dyDescent="0.25">
      <c r="A5" s="57" t="s">
        <v>39</v>
      </c>
      <c r="D5" s="58"/>
      <c r="E5" s="56"/>
    </row>
    <row r="6" spans="1:10" ht="15" x14ac:dyDescent="0.25">
      <c r="A6" s="57"/>
      <c r="B6" s="59"/>
      <c r="D6" s="58"/>
      <c r="E6" s="56"/>
    </row>
    <row r="7" spans="1:10" ht="15" customHeight="1" x14ac:dyDescent="0.2"/>
    <row r="8" spans="1:10" ht="15" customHeight="1" x14ac:dyDescent="0.2"/>
    <row r="9" spans="1:10" x14ac:dyDescent="0.2">
      <c r="B9" s="60"/>
    </row>
    <row r="10" spans="1:10" x14ac:dyDescent="0.2">
      <c r="B10" s="60"/>
    </row>
    <row r="11" spans="1:10" x14ac:dyDescent="0.2">
      <c r="B11" s="60"/>
    </row>
    <row r="12" spans="1:10" x14ac:dyDescent="0.2">
      <c r="B12" s="60"/>
    </row>
    <row r="13" spans="1:10" ht="15" customHeight="1" x14ac:dyDescent="0.2"/>
    <row r="14" spans="1:10" ht="15" customHeight="1" x14ac:dyDescent="0.2"/>
    <row r="15" spans="1:10" ht="15" customHeight="1" x14ac:dyDescent="0.2"/>
    <row r="16" spans="1:10" ht="13.5" thickBot="1" x14ac:dyDescent="0.25"/>
    <row r="17" spans="1:31" s="61" customFormat="1" ht="13.5" thickBot="1" x14ac:dyDescent="0.25">
      <c r="B17" s="62" t="s">
        <v>40</v>
      </c>
      <c r="C17" s="63"/>
      <c r="D17" s="64"/>
      <c r="E17" s="62" t="s">
        <v>41</v>
      </c>
      <c r="F17" s="63"/>
      <c r="G17" s="64"/>
      <c r="H17" s="62" t="s">
        <v>42</v>
      </c>
      <c r="I17" s="63"/>
      <c r="J17" s="64"/>
      <c r="K17" s="62" t="s">
        <v>43</v>
      </c>
      <c r="L17" s="63"/>
      <c r="M17" s="64"/>
      <c r="N17" s="62" t="s">
        <v>44</v>
      </c>
      <c r="O17" s="63"/>
      <c r="P17" s="64"/>
      <c r="Q17" s="62" t="s">
        <v>45</v>
      </c>
      <c r="R17" s="63"/>
      <c r="S17" s="64"/>
      <c r="T17" s="62" t="s">
        <v>46</v>
      </c>
      <c r="U17" s="63"/>
      <c r="V17" s="64"/>
      <c r="W17" s="62" t="s">
        <v>47</v>
      </c>
      <c r="X17" s="63"/>
      <c r="Y17" s="64"/>
      <c r="Z17" s="62" t="s">
        <v>48</v>
      </c>
      <c r="AA17" s="63"/>
      <c r="AB17" s="64"/>
      <c r="AC17" s="62" t="s">
        <v>49</v>
      </c>
      <c r="AD17" s="63"/>
      <c r="AE17" s="64"/>
    </row>
    <row r="18" spans="1:31" s="61" customFormat="1" ht="112.5" customHeight="1" x14ac:dyDescent="0.2">
      <c r="B18" s="65" t="s">
        <v>50</v>
      </c>
      <c r="C18" s="66"/>
      <c r="D18" s="67"/>
      <c r="E18" s="68" t="s">
        <v>51</v>
      </c>
      <c r="F18" s="66"/>
      <c r="G18" s="67"/>
      <c r="H18" s="68" t="s">
        <v>52</v>
      </c>
      <c r="I18" s="66"/>
      <c r="J18" s="67"/>
      <c r="K18" s="68" t="s">
        <v>53</v>
      </c>
      <c r="L18" s="66"/>
      <c r="M18" s="67"/>
      <c r="N18" s="68" t="s">
        <v>54</v>
      </c>
      <c r="O18" s="66"/>
      <c r="P18" s="67"/>
      <c r="Q18" s="68" t="s">
        <v>55</v>
      </c>
      <c r="R18" s="66"/>
      <c r="S18" s="67"/>
      <c r="T18" s="68" t="s">
        <v>56</v>
      </c>
      <c r="U18" s="66"/>
      <c r="V18" s="67"/>
      <c r="W18" s="68" t="s">
        <v>57</v>
      </c>
      <c r="X18" s="66"/>
      <c r="Y18" s="67"/>
      <c r="Z18" s="68" t="s">
        <v>58</v>
      </c>
      <c r="AA18" s="66"/>
      <c r="AB18" s="67"/>
      <c r="AC18" s="68" t="s">
        <v>59</v>
      </c>
      <c r="AD18" s="66"/>
      <c r="AE18" s="67"/>
    </row>
    <row r="19" spans="1:31" s="73" customFormat="1" ht="11.25" x14ac:dyDescent="0.2">
      <c r="A19" s="69"/>
      <c r="B19" s="70" t="s">
        <v>60</v>
      </c>
      <c r="C19" s="71"/>
      <c r="D19" s="72"/>
      <c r="E19" s="70" t="s">
        <v>60</v>
      </c>
      <c r="F19" s="71"/>
      <c r="G19" s="72"/>
      <c r="H19" s="70" t="s">
        <v>60</v>
      </c>
      <c r="I19" s="71"/>
      <c r="J19" s="72"/>
      <c r="K19" s="70" t="s">
        <v>60</v>
      </c>
      <c r="L19" s="71"/>
      <c r="M19" s="72"/>
      <c r="N19" s="70" t="s">
        <v>60</v>
      </c>
      <c r="O19" s="71"/>
      <c r="P19" s="72"/>
      <c r="Q19" s="70" t="s">
        <v>60</v>
      </c>
      <c r="R19" s="71"/>
      <c r="S19" s="72"/>
      <c r="T19" s="70" t="s">
        <v>60</v>
      </c>
      <c r="U19" s="71"/>
      <c r="V19" s="72"/>
      <c r="W19" s="70" t="s">
        <v>60</v>
      </c>
      <c r="X19" s="71"/>
      <c r="Y19" s="72"/>
      <c r="Z19" s="70" t="s">
        <v>60</v>
      </c>
      <c r="AA19" s="71"/>
      <c r="AB19" s="72"/>
      <c r="AC19" s="70" t="s">
        <v>60</v>
      </c>
      <c r="AD19" s="71"/>
      <c r="AE19" s="72"/>
    </row>
    <row r="20" spans="1:31" s="73" customFormat="1" ht="24" x14ac:dyDescent="0.2">
      <c r="A20" s="74" t="s">
        <v>29</v>
      </c>
      <c r="B20" s="75"/>
      <c r="C20" s="76"/>
      <c r="D20" s="77"/>
      <c r="E20" s="75"/>
      <c r="F20" s="76"/>
      <c r="G20" s="77"/>
      <c r="H20" s="75"/>
      <c r="I20" s="76"/>
      <c r="J20" s="77"/>
      <c r="K20" s="75"/>
      <c r="L20" s="76"/>
      <c r="M20" s="77"/>
      <c r="N20" s="75"/>
      <c r="O20" s="76"/>
      <c r="P20" s="77"/>
      <c r="Q20" s="75"/>
      <c r="R20" s="76"/>
      <c r="S20" s="77"/>
      <c r="T20" s="75"/>
      <c r="U20" s="76"/>
      <c r="V20" s="77"/>
      <c r="W20" s="75"/>
      <c r="X20" s="76"/>
      <c r="Y20" s="77"/>
      <c r="Z20" s="75"/>
      <c r="AA20" s="76"/>
      <c r="AB20" s="77"/>
      <c r="AC20" s="75"/>
      <c r="AD20" s="76"/>
      <c r="AE20" s="77"/>
    </row>
    <row r="21" spans="1:31" s="73" customFormat="1" x14ac:dyDescent="0.2">
      <c r="A21" s="78" t="s">
        <v>30</v>
      </c>
      <c r="B21" s="79"/>
      <c r="C21" s="80"/>
      <c r="D21" s="81"/>
      <c r="E21" s="79"/>
      <c r="F21" s="80"/>
      <c r="G21" s="81"/>
      <c r="H21" s="79"/>
      <c r="I21" s="80"/>
      <c r="J21" s="81"/>
      <c r="K21" s="79"/>
      <c r="L21" s="80"/>
      <c r="M21" s="81"/>
      <c r="N21" s="79"/>
      <c r="O21" s="80"/>
      <c r="P21" s="81"/>
      <c r="Q21" s="79"/>
      <c r="R21" s="80"/>
      <c r="S21" s="81"/>
      <c r="T21" s="79"/>
      <c r="U21" s="80"/>
      <c r="V21" s="81"/>
      <c r="W21" s="79"/>
      <c r="X21" s="80"/>
      <c r="Y21" s="81"/>
      <c r="Z21" s="79"/>
      <c r="AA21" s="80"/>
      <c r="AB21" s="81"/>
      <c r="AC21" s="79"/>
      <c r="AD21" s="80"/>
      <c r="AE21" s="81"/>
    </row>
    <row r="22" spans="1:31" s="73" customFormat="1" x14ac:dyDescent="0.2">
      <c r="A22" s="78" t="s">
        <v>31</v>
      </c>
      <c r="B22" s="79"/>
      <c r="C22" s="80"/>
      <c r="D22" s="81"/>
      <c r="E22" s="79"/>
      <c r="F22" s="80"/>
      <c r="G22" s="81"/>
      <c r="H22" s="79"/>
      <c r="I22" s="80"/>
      <c r="J22" s="81"/>
      <c r="K22" s="79"/>
      <c r="L22" s="80"/>
      <c r="M22" s="81"/>
      <c r="N22" s="79"/>
      <c r="O22" s="80"/>
      <c r="P22" s="81"/>
      <c r="Q22" s="79"/>
      <c r="R22" s="80"/>
      <c r="S22" s="81"/>
      <c r="T22" s="79"/>
      <c r="U22" s="80"/>
      <c r="V22" s="81"/>
      <c r="W22" s="79"/>
      <c r="X22" s="80"/>
      <c r="Y22" s="81"/>
      <c r="Z22" s="79"/>
      <c r="AA22" s="80"/>
      <c r="AB22" s="81"/>
      <c r="AC22" s="79"/>
      <c r="AD22" s="80"/>
      <c r="AE22" s="81"/>
    </row>
    <row r="23" spans="1:31" s="73" customFormat="1" ht="24" x14ac:dyDescent="0.2">
      <c r="A23" s="78" t="s">
        <v>32</v>
      </c>
      <c r="B23" s="79"/>
      <c r="C23" s="80"/>
      <c r="D23" s="81"/>
      <c r="E23" s="79"/>
      <c r="F23" s="80"/>
      <c r="G23" s="81"/>
      <c r="H23" s="79"/>
      <c r="I23" s="80"/>
      <c r="J23" s="81"/>
      <c r="K23" s="79"/>
      <c r="L23" s="80"/>
      <c r="M23" s="81"/>
      <c r="N23" s="79"/>
      <c r="O23" s="80"/>
      <c r="P23" s="81"/>
      <c r="Q23" s="79"/>
      <c r="R23" s="80"/>
      <c r="S23" s="81"/>
      <c r="T23" s="79"/>
      <c r="U23" s="80"/>
      <c r="V23" s="81"/>
      <c r="W23" s="79"/>
      <c r="X23" s="80"/>
      <c r="Y23" s="81"/>
      <c r="Z23" s="79"/>
      <c r="AA23" s="80"/>
      <c r="AB23" s="81"/>
      <c r="AC23" s="79"/>
      <c r="AD23" s="80"/>
      <c r="AE23" s="81"/>
    </row>
    <row r="24" spans="1:31" s="73" customFormat="1" ht="24" x14ac:dyDescent="0.2">
      <c r="A24" s="78" t="s">
        <v>33</v>
      </c>
      <c r="B24" s="79"/>
      <c r="C24" s="80"/>
      <c r="D24" s="81"/>
      <c r="E24" s="79"/>
      <c r="F24" s="80"/>
      <c r="G24" s="81"/>
      <c r="H24" s="79"/>
      <c r="I24" s="80"/>
      <c r="J24" s="81"/>
      <c r="K24" s="79"/>
      <c r="L24" s="80"/>
      <c r="M24" s="81"/>
      <c r="N24" s="79"/>
      <c r="O24" s="80"/>
      <c r="P24" s="81"/>
      <c r="Q24" s="79"/>
      <c r="R24" s="80"/>
      <c r="S24" s="81"/>
      <c r="T24" s="79"/>
      <c r="U24" s="80"/>
      <c r="V24" s="81"/>
      <c r="W24" s="79"/>
      <c r="X24" s="80"/>
      <c r="Y24" s="81"/>
      <c r="Z24" s="79"/>
      <c r="AA24" s="80"/>
      <c r="AB24" s="81"/>
      <c r="AC24" s="79"/>
      <c r="AD24" s="80"/>
      <c r="AE24" s="81"/>
    </row>
    <row r="25" spans="1:31" s="83" customFormat="1" ht="7.5" customHeight="1" x14ac:dyDescent="0.2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</row>
    <row r="26" spans="1:31" s="84" customFormat="1" ht="6.75" customHeight="1" x14ac:dyDescent="0.2"/>
    <row r="28" spans="1:31" x14ac:dyDescent="0.2">
      <c r="A28" s="85"/>
      <c r="G28" s="86"/>
      <c r="H28" s="86"/>
    </row>
    <row r="29" spans="1:31" x14ac:dyDescent="0.2">
      <c r="A29" s="87" t="s">
        <v>61</v>
      </c>
      <c r="G29" s="86"/>
      <c r="H29" s="86"/>
      <c r="I29" s="86"/>
      <c r="J29" s="86"/>
    </row>
    <row r="30" spans="1:31" x14ac:dyDescent="0.2">
      <c r="A30" s="88"/>
      <c r="B30" s="88"/>
      <c r="C30" s="88"/>
      <c r="G30" s="86"/>
      <c r="H30" s="86"/>
      <c r="I30" s="86"/>
      <c r="J30" s="86"/>
    </row>
    <row r="31" spans="1:31" x14ac:dyDescent="0.2">
      <c r="A31" s="88"/>
      <c r="B31" s="88"/>
      <c r="C31" s="88"/>
      <c r="G31" s="86"/>
      <c r="H31" s="86"/>
      <c r="I31" s="86"/>
      <c r="J31" s="86"/>
    </row>
    <row r="32" spans="1:31" x14ac:dyDescent="0.2">
      <c r="A32" s="88"/>
      <c r="B32" s="88"/>
      <c r="C32" s="88"/>
      <c r="G32" s="86"/>
      <c r="H32" s="86"/>
      <c r="I32" s="86"/>
      <c r="J32" s="86"/>
    </row>
    <row r="33" spans="1:13" x14ac:dyDescent="0.2">
      <c r="A33" s="88"/>
      <c r="B33" s="88"/>
      <c r="C33" s="88"/>
      <c r="G33" s="86"/>
      <c r="H33" s="86"/>
      <c r="I33" s="86"/>
      <c r="J33" s="86"/>
    </row>
    <row r="34" spans="1:13" x14ac:dyDescent="0.2">
      <c r="A34" s="88"/>
      <c r="B34" s="88"/>
      <c r="C34" s="88"/>
      <c r="G34" s="86"/>
      <c r="H34" s="86"/>
      <c r="I34" s="86"/>
      <c r="J34" s="86"/>
    </row>
    <row r="35" spans="1:13" x14ac:dyDescent="0.2">
      <c r="A35" s="88"/>
      <c r="B35" s="88"/>
      <c r="C35" s="88"/>
      <c r="G35" s="86"/>
      <c r="H35" s="86"/>
      <c r="I35" s="86"/>
      <c r="J35" s="86"/>
    </row>
    <row r="36" spans="1:13" x14ac:dyDescent="0.2">
      <c r="A36" s="88"/>
      <c r="B36" s="88"/>
      <c r="C36" s="88"/>
      <c r="G36" s="86"/>
      <c r="H36" s="86"/>
      <c r="I36" s="86"/>
      <c r="J36" s="86"/>
    </row>
    <row r="37" spans="1:13" x14ac:dyDescent="0.2">
      <c r="I37" s="86"/>
      <c r="J37" s="86"/>
      <c r="K37" s="86"/>
      <c r="L37" s="86"/>
    </row>
    <row r="38" spans="1:13" x14ac:dyDescent="0.2">
      <c r="I38" s="86"/>
      <c r="J38" s="86"/>
      <c r="K38" s="86"/>
      <c r="L38" s="86"/>
      <c r="M38" s="86"/>
    </row>
    <row r="39" spans="1:13" x14ac:dyDescent="0.2">
      <c r="L39" s="86"/>
      <c r="M39" s="86"/>
    </row>
    <row r="40" spans="1:13" x14ac:dyDescent="0.2">
      <c r="L40" s="86"/>
      <c r="M40" s="86"/>
    </row>
    <row r="41" spans="1:13" x14ac:dyDescent="0.2">
      <c r="L41" s="86"/>
      <c r="M41" s="86"/>
    </row>
    <row r="42" spans="1:13" x14ac:dyDescent="0.2">
      <c r="L42" s="86"/>
      <c r="M42" s="86"/>
    </row>
    <row r="55" spans="1:1" x14ac:dyDescent="0.2">
      <c r="A55" s="89" t="s">
        <v>62</v>
      </c>
    </row>
  </sheetData>
  <mergeCells count="84">
    <mergeCell ref="AC24:AE24"/>
    <mergeCell ref="AC23:AE23"/>
    <mergeCell ref="B24:D24"/>
    <mergeCell ref="E24:G24"/>
    <mergeCell ref="H24:J24"/>
    <mergeCell ref="K24:M24"/>
    <mergeCell ref="N24:P24"/>
    <mergeCell ref="Q24:S24"/>
    <mergeCell ref="T24:V24"/>
    <mergeCell ref="W24:Y24"/>
    <mergeCell ref="Z24:AB24"/>
    <mergeCell ref="AC22:AE22"/>
    <mergeCell ref="B23:D23"/>
    <mergeCell ref="E23:G23"/>
    <mergeCell ref="H23:J23"/>
    <mergeCell ref="K23:M23"/>
    <mergeCell ref="N23:P23"/>
    <mergeCell ref="Q23:S23"/>
    <mergeCell ref="T23:V23"/>
    <mergeCell ref="W23:Y23"/>
    <mergeCell ref="Z23:AB23"/>
    <mergeCell ref="AC21:AE21"/>
    <mergeCell ref="B22:D22"/>
    <mergeCell ref="E22:G22"/>
    <mergeCell ref="H22:J22"/>
    <mergeCell ref="K22:M22"/>
    <mergeCell ref="N22:P22"/>
    <mergeCell ref="Q22:S22"/>
    <mergeCell ref="T22:V22"/>
    <mergeCell ref="W22:Y22"/>
    <mergeCell ref="Z22:AB22"/>
    <mergeCell ref="AC20:AE20"/>
    <mergeCell ref="B21:D21"/>
    <mergeCell ref="E21:G21"/>
    <mergeCell ref="H21:J21"/>
    <mergeCell ref="K21:M21"/>
    <mergeCell ref="N21:P21"/>
    <mergeCell ref="Q21:S21"/>
    <mergeCell ref="T21:V21"/>
    <mergeCell ref="W21:Y21"/>
    <mergeCell ref="Z21:AB21"/>
    <mergeCell ref="AC19:AE19"/>
    <mergeCell ref="B20:D20"/>
    <mergeCell ref="E20:G20"/>
    <mergeCell ref="H20:J20"/>
    <mergeCell ref="K20:M20"/>
    <mergeCell ref="N20:P20"/>
    <mergeCell ref="Q20:S20"/>
    <mergeCell ref="T20:V20"/>
    <mergeCell ref="W20:Y20"/>
    <mergeCell ref="Z20:AB20"/>
    <mergeCell ref="AC18:AE18"/>
    <mergeCell ref="B19:D19"/>
    <mergeCell ref="E19:G19"/>
    <mergeCell ref="H19:J19"/>
    <mergeCell ref="K19:M19"/>
    <mergeCell ref="N19:P19"/>
    <mergeCell ref="Q19:S19"/>
    <mergeCell ref="T19:V19"/>
    <mergeCell ref="W19:Y19"/>
    <mergeCell ref="Z19:AB19"/>
    <mergeCell ref="AC17:AE17"/>
    <mergeCell ref="B18:D18"/>
    <mergeCell ref="E18:G18"/>
    <mergeCell ref="H18:J18"/>
    <mergeCell ref="K18:M18"/>
    <mergeCell ref="N18:P18"/>
    <mergeCell ref="Q18:S18"/>
    <mergeCell ref="T18:V18"/>
    <mergeCell ref="W18:Y18"/>
    <mergeCell ref="Z18:AB18"/>
    <mergeCell ref="K17:M17"/>
    <mergeCell ref="N17:P17"/>
    <mergeCell ref="Q17:S17"/>
    <mergeCell ref="T17:V17"/>
    <mergeCell ref="W17:Y17"/>
    <mergeCell ref="Z17:AB17"/>
    <mergeCell ref="A1:I1"/>
    <mergeCell ref="A2:I2"/>
    <mergeCell ref="B3:D3"/>
    <mergeCell ref="B4:D4"/>
    <mergeCell ref="B17:D17"/>
    <mergeCell ref="E17:G17"/>
    <mergeCell ref="H17:J17"/>
  </mergeCells>
  <hyperlinks>
    <hyperlink ref="A5" location="Statements!A1" display="Non Disclosure" xr:uid="{13D9C0DC-0935-486C-93DB-CAA92FE3C43D}"/>
  </hyperlink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0</xdr:col>
                    <xdr:colOff>133350</xdr:colOff>
                    <xdr:row>4</xdr:row>
                    <xdr:rowOff>209550</xdr:rowOff>
                  </from>
                  <to>
                    <xdr:col>7</xdr:col>
                    <xdr:colOff>28575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Evaluator 1 </vt:lpstr>
      <vt:lpstr>Evaluator 2</vt:lpstr>
      <vt:lpstr>Evaluator 3</vt:lpstr>
      <vt:lpstr>Evaluator 4</vt:lpstr>
      <vt:lpstr>Evaluator 5</vt:lpstr>
      <vt:lpstr>Evaluator 6</vt:lpstr>
      <vt:lpstr>Summary</vt:lpstr>
      <vt:lpstr>Sheet1</vt:lpstr>
    </vt:vector>
  </TitlesOfParts>
  <Company>University of Houston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Cisneros, Selene</cp:lastModifiedBy>
  <cp:lastPrinted>2013-06-21T21:40:12Z</cp:lastPrinted>
  <dcterms:created xsi:type="dcterms:W3CDTF">2013-06-21T21:38:22Z</dcterms:created>
  <dcterms:modified xsi:type="dcterms:W3CDTF">2022-11-10T19:51:27Z</dcterms:modified>
</cp:coreProperties>
</file>