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hsa1\finance\PURCHASING_New\01_Archives\FY2022\Bid Evaluations - Clean\"/>
    </mc:Choice>
  </mc:AlternateContent>
  <bookViews>
    <workbookView xWindow="7740" yWindow="-180" windowWidth="17115" windowHeight="9855" tabRatio="835" activeTab="5"/>
  </bookViews>
  <sheets>
    <sheet name="Evaluator 1" sheetId="5" r:id="rId1"/>
    <sheet name="Evaluator 2" sheetId="9" r:id="rId2"/>
    <sheet name="Evaluator 3" sheetId="10" r:id="rId3"/>
    <sheet name="Evaluator 4" sheetId="11" r:id="rId4"/>
    <sheet name="Evaluator 5" sheetId="4" r:id="rId5"/>
    <sheet name="Summary" sheetId="1" r:id="rId6"/>
    <sheet name="Evaluation" sheetId="12" r:id="rId7"/>
  </sheets>
  <calcPr calcId="152511"/>
</workbook>
</file>

<file path=xl/calcChain.xml><?xml version="1.0" encoding="utf-8"?>
<calcChain xmlns="http://schemas.openxmlformats.org/spreadsheetml/2006/main">
  <c r="H4" i="4" l="1"/>
  <c r="H5" i="4"/>
  <c r="H6" i="4"/>
  <c r="H7" i="4"/>
  <c r="H8" i="4"/>
  <c r="H9" i="4"/>
  <c r="H4" i="11" l="1"/>
  <c r="H5" i="9" l="1"/>
  <c r="H6" i="9"/>
  <c r="H7" i="9"/>
  <c r="H8" i="9"/>
  <c r="H9" i="9"/>
  <c r="H4" i="9"/>
  <c r="H5" i="10"/>
  <c r="H6" i="10"/>
  <c r="H7" i="10"/>
  <c r="H8" i="10"/>
  <c r="H9" i="10"/>
  <c r="H4" i="10"/>
  <c r="F8" i="1" l="1"/>
  <c r="F11" i="1"/>
  <c r="F9" i="1"/>
  <c r="F10" i="1"/>
  <c r="F12" i="1"/>
  <c r="F7" i="1"/>
  <c r="D7" i="1"/>
  <c r="J7" i="1"/>
  <c r="K7" i="1" s="1"/>
  <c r="J9" i="1"/>
  <c r="K9" i="1" s="1"/>
  <c r="J8" i="1"/>
  <c r="K8" i="1" s="1"/>
  <c r="J10" i="1"/>
  <c r="K10" i="1" s="1"/>
  <c r="J11" i="1"/>
  <c r="K11" i="1" s="1"/>
  <c r="J12" i="1"/>
  <c r="K12" i="1" s="1"/>
  <c r="J6" i="1"/>
  <c r="A10" i="1"/>
  <c r="A11" i="1"/>
  <c r="A12" i="1"/>
  <c r="H9" i="11"/>
  <c r="E12" i="1" s="1"/>
  <c r="H8" i="11"/>
  <c r="E11" i="1" s="1"/>
  <c r="H7" i="11"/>
  <c r="E10" i="1" s="1"/>
  <c r="H6" i="11"/>
  <c r="E9" i="1" s="1"/>
  <c r="H5" i="11"/>
  <c r="E8" i="1" s="1"/>
  <c r="E7" i="1"/>
  <c r="D12" i="1"/>
  <c r="D11" i="1"/>
  <c r="D10" i="1"/>
  <c r="D9" i="1"/>
  <c r="D8" i="1"/>
  <c r="C12" i="1"/>
  <c r="C11" i="1"/>
  <c r="C10" i="1"/>
  <c r="C9" i="1"/>
  <c r="C8" i="1"/>
  <c r="C7" i="1"/>
  <c r="H9" i="5"/>
  <c r="B12" i="1" s="1"/>
  <c r="H8" i="5"/>
  <c r="B11" i="1" s="1"/>
  <c r="H7" i="5"/>
  <c r="B10" i="1" s="1"/>
  <c r="H6" i="5"/>
  <c r="B9" i="1" s="1"/>
  <c r="H5" i="5"/>
  <c r="B8" i="1" s="1"/>
  <c r="H4" i="5"/>
  <c r="B7" i="1" s="1"/>
  <c r="L12" i="1" l="1"/>
  <c r="G7" i="1"/>
  <c r="N7" i="1" s="1"/>
  <c r="L8" i="1"/>
  <c r="L9" i="1"/>
  <c r="L11" i="1"/>
  <c r="L10" i="1"/>
  <c r="L7" i="1"/>
  <c r="G10" i="1"/>
  <c r="N10" i="1" s="1"/>
  <c r="G11" i="1"/>
  <c r="N11" i="1" s="1"/>
  <c r="G12" i="1"/>
  <c r="N12" i="1" s="1"/>
  <c r="A8" i="1" l="1"/>
  <c r="A9" i="1"/>
  <c r="A7" i="1"/>
  <c r="G9" i="1" l="1"/>
  <c r="N9" i="1" s="1"/>
  <c r="G8" i="1"/>
  <c r="N8" i="1" l="1"/>
  <c r="O7" i="1" s="1"/>
  <c r="H12" i="1"/>
  <c r="H8" i="1"/>
  <c r="H9" i="1"/>
  <c r="H10" i="1"/>
  <c r="H11" i="1"/>
  <c r="H7" i="1"/>
  <c r="O8" i="1" l="1"/>
  <c r="O12" i="1"/>
  <c r="O11" i="1"/>
  <c r="O10" i="1"/>
  <c r="O9"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<sst xmlns="http://schemas.openxmlformats.org/spreadsheetml/2006/main" count="104" uniqueCount="47">
  <si>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</si>
  <si>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</si>
  <si>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</si>
  <si>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</si>
  <si>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</si>
  <si>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</si>
  <si>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</si>
  <si>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</si>
  <si>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</si>
  <si>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</si>
  <si>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</si>
  <si>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</si>
  <si>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</si>
  <si>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</si>
  <si>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</si>
  <si>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</si>
  <si>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</si>
  <si>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</si>
  <si>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</si>
  <si>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</si>
  <si>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</si>
  <si>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</si>
  <si>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3PlayMedia</t>
  </si>
  <si>
    <t>AI-Media</t>
  </si>
  <si>
    <t>Datagain</t>
  </si>
  <si>
    <t>Translation &amp; Interpretation Network</t>
  </si>
  <si>
    <t>Verbit</t>
  </si>
  <si>
    <t>Teneo Linguistics Company</t>
  </si>
  <si>
    <t>Updated: 10/19</t>
  </si>
  <si>
    <t xml:space="preserve">Committee Members: </t>
  </si>
  <si>
    <t>Points (1-5)</t>
  </si>
  <si>
    <t>PROPOSED OPERATIONAL AND TRANSITION PLAN WITH SCHEDULE.</t>
  </si>
  <si>
    <t>ABILITY OF THE VENDOR TO MEET THE REQUIREMENTS OF THE INSTITUTION'S SOLICITATION DOCUMENT, SO THAT ANY VENDOR PROPOSAL THAT IS NON-RESPONSIVE TO THE CRITERIA SET FORTH IN THE SOLICITATION DOCUMENT SHALL BE REJECTED.</t>
  </si>
  <si>
    <t>QUALITY OF THE VENDORS GOODS &amp; SERVICES.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</si>
  <si>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</si>
  <si>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</si>
  <si>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</si>
  <si>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</si>
  <si>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</si>
  <si>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</si>
  <si>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November 9th @ 2:00 PM</t>
  </si>
  <si>
    <t>Evaluation Due Date</t>
  </si>
  <si>
    <t>Name</t>
  </si>
  <si>
    <t>RFP730-22020 Speech-to-Text</t>
  </si>
  <si>
    <t xml:space="preserve">University of Houston Evaluation Matrix </t>
  </si>
  <si>
    <t>LIST PURCHASE PRICE **ONLY EVLUATOR 5 WILL EVALUATE COST**</t>
  </si>
  <si>
    <t>RFP 730-22020 Speech-to-Text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</si>
</sst>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u/>
      <sz val="11"/>
      <color theme="10"/>
      <name val="Calibri"/>
      <family val="2"/>
      <scheme val="minor"/>
    </font>
    <font>
      <sz val="10"/>
      <color theme="1"/>
      <name val="Arial"/>
      <family val="2"/>
    </font>
    <font>
      <b/>
      <sz val="10"/>
      <color theme="1"/>
      <name val="Arial"/>
      <family val="2"/>
    </font>
    <font>
      <b/>
      <sz val="10"/>
      <color rgb="FF000000"/>
      <name val="Arial"/>
      <family val="2"/>
    </font>
    <font>
      <b/>
      <sz val="10"/>
      <color rgb="FFFF0000"/>
      <name val="Arial"/>
      <family val="2"/>
    </font>
    <font>
      <b/>
      <sz val="8"/>
      <name val="Arial"/>
      <family val="2"/>
    </font>
    <font>
      <sz val="8"/>
      <color rgb="FFFF0000"/>
      <name val="Arial"/>
      <family val="2"/>
    </font>
    <font>
      <b/>
      <sz val="1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43" fillId="0" borderId="0" applyNumberFormat="0" applyFill="0" applyBorder="0" applyAlignment="0" applyProtection="0"/>
    <xf numFmtId="0" fontId="1" fillId="0" borderId="0"/>
  </cellStyleXfs>
  <cellXfs count="90">
    <xf numFmtId="0" fontId="0" fillId="0" borderId="0" xfId="0"/>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xf numFmtId="0" fontId="37" fillId="0" borderId="0" xfId="0" applyFont="1"/>
    <xf numFmtId="0" fontId="38" fillId="0" borderId="0" xfId="0" applyFont="1"/>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Fill="1" applyBorder="1" applyAlignment="1">
      <alignment horizontal="right"/>
    </xf>
    <xf numFmtId="0" fontId="39" fillId="0" borderId="0" xfId="0" applyFont="1" applyFill="1" applyBorder="1"/>
    <xf numFmtId="0" fontId="40" fillId="0" borderId="0" xfId="0" applyFont="1" applyBorder="1" applyAlignment="1">
      <alignment horizontal="left"/>
    </xf>
    <xf numFmtId="0" fontId="40" fillId="26" borderId="0" xfId="0" applyFont="1" applyFill="1" applyAlignment="1"/>
    <xf numFmtId="0" fontId="41" fillId="26" borderId="0" xfId="0" applyFont="1" applyFill="1"/>
    <xf numFmtId="0" fontId="13" fillId="26" borderId="0" xfId="0" applyFont="1" applyFill="1" applyAlignment="1"/>
    <xf numFmtId="0" fontId="14" fillId="26" borderId="0" xfId="0" applyFont="1" applyFill="1"/>
    <xf numFmtId="0" fontId="41" fillId="26" borderId="0" xfId="0" applyFont="1" applyFill="1" applyBorder="1"/>
    <xf numFmtId="0" fontId="14" fillId="26" borderId="0" xfId="0" applyFont="1" applyFill="1" applyBorder="1"/>
    <xf numFmtId="0" fontId="13" fillId="26" borderId="0" xfId="0" applyFont="1" applyFill="1" applyBorder="1"/>
    <xf numFmtId="0" fontId="13" fillId="26" borderId="0" xfId="0" applyFont="1" applyFill="1"/>
    <xf numFmtId="0" fontId="13" fillId="26" borderId="0" xfId="0" applyFont="1" applyFill="1" applyBorder="1" applyAlignment="1">
      <alignment horizontal="left" vertical="center"/>
    </xf>
    <xf numFmtId="0" fontId="13" fillId="26" borderId="0" xfId="0" applyFont="1" applyFill="1" applyBorder="1" applyAlignment="1">
      <alignment horizontal="right" textRotation="90" wrapText="1"/>
    </xf>
    <xf numFmtId="0" fontId="34" fillId="26" borderId="0" xfId="0" applyFont="1" applyFill="1" applyBorder="1" applyAlignment="1">
      <alignment horizontal="right" textRotation="90" wrapText="1"/>
    </xf>
    <xf numFmtId="0" fontId="13" fillId="26" borderId="0" xfId="0" applyFont="1" applyFill="1" applyAlignment="1">
      <alignment horizontal="center" vertical="center"/>
    </xf>
    <xf numFmtId="4" fontId="14" fillId="26" borderId="12" xfId="0" applyNumberFormat="1" applyFont="1" applyFill="1" applyBorder="1" applyAlignment="1">
      <alignment horizontal="right"/>
    </xf>
    <xf numFmtId="4" fontId="35" fillId="26" borderId="12" xfId="0" applyNumberFormat="1" applyFont="1" applyFill="1" applyBorder="1" applyAlignment="1">
      <alignment horizontal="right"/>
    </xf>
    <xf numFmtId="0" fontId="14" fillId="26" borderId="12" xfId="0" applyFont="1" applyFill="1" applyBorder="1" applyAlignment="1">
      <alignment horizontal="right"/>
    </xf>
    <xf numFmtId="4" fontId="14" fillId="26" borderId="12" xfId="0" applyNumberFormat="1" applyFont="1" applyFill="1" applyBorder="1"/>
    <xf numFmtId="0" fontId="14" fillId="26" borderId="12" xfId="0" applyFont="1" applyFill="1" applyBorder="1" applyAlignment="1">
      <alignment horizontal="left"/>
    </xf>
    <xf numFmtId="0" fontId="42" fillId="26" borderId="0" xfId="0" applyFont="1" applyFill="1"/>
    <xf numFmtId="0" fontId="34" fillId="25" borderId="14" xfId="0" applyFont="1" applyFill="1" applyBorder="1" applyAlignment="1">
      <alignment horizontal="right" textRotation="90"/>
    </xf>
    <xf numFmtId="0" fontId="35" fillId="25" borderId="15" xfId="0" applyFont="1" applyFill="1" applyBorder="1" applyAlignment="1">
      <alignment horizontal="right"/>
    </xf>
    <xf numFmtId="0" fontId="14" fillId="24" borderId="0" xfId="0" applyFont="1" applyFill="1"/>
    <xf numFmtId="0" fontId="15" fillId="0" borderId="0" xfId="97" applyFont="1"/>
    <xf numFmtId="0" fontId="15" fillId="0" borderId="0" xfId="97" applyFont="1"/>
    <xf numFmtId="0" fontId="14" fillId="24" borderId="11" xfId="0" applyFont="1" applyFill="1" applyBorder="1" applyAlignment="1">
      <alignment horizontal="left"/>
    </xf>
    <xf numFmtId="4" fontId="14" fillId="24" borderId="11" xfId="0" applyNumberFormat="1" applyFont="1" applyFill="1" applyBorder="1" applyAlignment="1">
      <alignment horizontal="right"/>
    </xf>
    <xf numFmtId="4" fontId="35" fillId="24" borderId="11" xfId="0" applyNumberFormat="1" applyFont="1" applyFill="1" applyBorder="1" applyAlignment="1">
      <alignment horizontal="right"/>
    </xf>
    <xf numFmtId="0" fontId="35" fillId="24" borderId="13" xfId="0" applyFont="1" applyFill="1" applyBorder="1" applyAlignment="1">
      <alignment horizontal="right"/>
    </xf>
    <xf numFmtId="0" fontId="14" fillId="24" borderId="11" xfId="0" applyFont="1" applyFill="1" applyBorder="1" applyAlignment="1">
      <alignment horizontal="right"/>
    </xf>
    <xf numFmtId="4" fontId="14" fillId="24" borderId="11" xfId="0" applyNumberFormat="1" applyFont="1" applyFill="1" applyBorder="1"/>
    <xf numFmtId="0" fontId="15" fillId="26" borderId="0" xfId="97" applyFont="1" applyFill="1"/>
    <xf numFmtId="0" fontId="42" fillId="26" borderId="0" xfId="97" applyFont="1" applyFill="1"/>
    <xf numFmtId="0" fontId="15" fillId="26" borderId="0" xfId="97" applyFont="1" applyFill="1" applyAlignment="1">
      <alignment wrapText="1"/>
    </xf>
    <xf numFmtId="0" fontId="37" fillId="26" borderId="0" xfId="97" applyFont="1" applyFill="1"/>
    <xf numFmtId="0" fontId="46" fillId="0" borderId="0" xfId="106" applyFont="1" applyAlignment="1">
      <alignment horizontal="left"/>
    </xf>
    <xf numFmtId="0" fontId="47" fillId="26" borderId="0" xfId="97" applyFont="1" applyFill="1"/>
    <xf numFmtId="0" fontId="15" fillId="26" borderId="10" xfId="97" applyFont="1" applyFill="1" applyBorder="1"/>
    <xf numFmtId="0" fontId="15" fillId="27" borderId="16" xfId="97" applyFont="1" applyFill="1" applyBorder="1"/>
    <xf numFmtId="0" fontId="15" fillId="27" borderId="0" xfId="97" applyFont="1" applyFill="1" applyBorder="1"/>
    <xf numFmtId="0" fontId="48" fillId="26" borderId="0" xfId="97" applyFont="1" applyFill="1" applyAlignment="1">
      <alignment horizontal="center" wrapText="1"/>
    </xf>
    <xf numFmtId="0" fontId="37" fillId="26" borderId="12" xfId="97" applyFont="1" applyFill="1" applyBorder="1" applyAlignment="1">
      <alignment wrapText="1"/>
    </xf>
    <xf numFmtId="0" fontId="37" fillId="26" borderId="11" xfId="97" applyFont="1" applyFill="1" applyBorder="1" applyAlignment="1">
      <alignment wrapText="1"/>
    </xf>
    <xf numFmtId="0" fontId="48" fillId="26" borderId="0" xfId="97" applyFont="1" applyFill="1" applyAlignment="1">
      <alignment wrapText="1"/>
    </xf>
    <xf numFmtId="0" fontId="15" fillId="26" borderId="0" xfId="97" applyFont="1" applyFill="1" applyAlignment="1">
      <alignment horizontal="center"/>
    </xf>
    <xf numFmtId="0" fontId="43" fillId="26" borderId="0" xfId="105" applyFill="1"/>
    <xf numFmtId="0" fontId="15" fillId="24" borderId="24" xfId="97" applyFont="1" applyFill="1" applyBorder="1" applyAlignment="1">
      <alignment horizontal="center" wrapText="1"/>
    </xf>
    <xf numFmtId="0" fontId="15" fillId="26" borderId="0" xfId="97" applyFont="1" applyFill="1" applyAlignment="1"/>
    <xf numFmtId="0" fontId="51" fillId="26" borderId="0" xfId="105" applyFont="1" applyFill="1" applyAlignment="1">
      <alignment wrapText="1"/>
    </xf>
    <xf numFmtId="0" fontId="44" fillId="26" borderId="0" xfId="106" applyFont="1" applyFill="1" applyBorder="1" applyAlignment="1"/>
    <xf numFmtId="0" fontId="45" fillId="26" borderId="0" xfId="106" applyFont="1" applyFill="1" applyBorder="1" applyAlignment="1">
      <alignment horizontal="left"/>
    </xf>
    <xf numFmtId="0" fontId="14" fillId="26" borderId="0" xfId="97" applyFont="1" applyFill="1"/>
    <xf numFmtId="0" fontId="13" fillId="26" borderId="0" xfId="97" applyFont="1" applyFill="1" applyAlignment="1">
      <alignment wrapText="1"/>
    </xf>
    <xf numFmtId="0" fontId="37" fillId="0" borderId="0" xfId="0" applyFont="1" applyAlignment="1">
      <alignment horizontal="left"/>
    </xf>
    <xf numFmtId="0" fontId="38" fillId="0" borderId="10" xfId="47" applyFont="1" applyBorder="1" applyAlignment="1">
      <alignment horizontal="left"/>
    </xf>
    <xf numFmtId="0" fontId="37" fillId="0" borderId="16" xfId="0" applyFont="1" applyBorder="1" applyAlignment="1">
      <alignment horizontal="left"/>
    </xf>
    <xf numFmtId="0" fontId="40" fillId="26" borderId="0" xfId="0" applyFont="1" applyFill="1" applyAlignment="1">
      <alignment horizontal="right"/>
    </xf>
    <xf numFmtId="0" fontId="40" fillId="26" borderId="0" xfId="0" applyFont="1" applyFill="1" applyBorder="1" applyAlignment="1">
      <alignment horizontal="right"/>
    </xf>
    <xf numFmtId="0" fontId="40" fillId="24" borderId="0" xfId="0" applyFont="1" applyFill="1" applyAlignment="1">
      <alignment horizontal="left"/>
    </xf>
    <xf numFmtId="0" fontId="15" fillId="24" borderId="13" xfId="97" applyFont="1" applyFill="1" applyBorder="1" applyAlignment="1">
      <alignment horizontal="center"/>
    </xf>
    <xf numFmtId="0" fontId="15" fillId="24" borderId="11" xfId="97" applyFont="1" applyFill="1" applyBorder="1" applyAlignment="1">
      <alignment horizontal="center"/>
    </xf>
    <xf numFmtId="0" fontId="15" fillId="24" borderId="17" xfId="97" applyFont="1" applyFill="1" applyBorder="1" applyAlignment="1">
      <alignment horizontal="center"/>
    </xf>
    <xf numFmtId="0" fontId="48" fillId="25" borderId="20" xfId="97" applyFont="1" applyFill="1" applyBorder="1" applyAlignment="1">
      <alignment horizontal="center" wrapText="1"/>
    </xf>
    <xf numFmtId="0" fontId="48" fillId="25" borderId="19" xfId="97" applyFont="1" applyFill="1" applyBorder="1" applyAlignment="1">
      <alignment horizontal="center" wrapText="1"/>
    </xf>
    <xf numFmtId="0" fontId="48" fillId="25" borderId="18" xfId="97" applyFont="1" applyFill="1" applyBorder="1" applyAlignment="1">
      <alignment horizontal="center" wrapText="1"/>
    </xf>
    <xf numFmtId="0" fontId="50" fillId="28" borderId="23" xfId="97" applyFont="1" applyFill="1" applyBorder="1" applyAlignment="1">
      <alignment horizontal="left"/>
    </xf>
    <xf numFmtId="0" fontId="50" fillId="28" borderId="22" xfId="97" applyFont="1" applyFill="1" applyBorder="1" applyAlignment="1">
      <alignment horizontal="left"/>
    </xf>
    <xf numFmtId="0" fontId="50" fillId="28" borderId="21" xfId="97" applyFont="1" applyFill="1" applyBorder="1" applyAlignment="1">
      <alignment horizontal="left"/>
    </xf>
    <xf numFmtId="0" fontId="49" fillId="26" borderId="23" xfId="97" applyFont="1" applyFill="1" applyBorder="1" applyAlignment="1">
      <alignment horizontal="left" vertical="top" wrapText="1"/>
    </xf>
    <xf numFmtId="0" fontId="42" fillId="26" borderId="22" xfId="97" applyFont="1" applyFill="1" applyBorder="1" applyAlignment="1">
      <alignment horizontal="left" vertical="top" wrapText="1"/>
    </xf>
    <xf numFmtId="0" fontId="42" fillId="26" borderId="21" xfId="97" applyFont="1" applyFill="1" applyBorder="1" applyAlignment="1">
      <alignment horizontal="left" vertical="top" wrapText="1"/>
    </xf>
    <xf numFmtId="0" fontId="42" fillId="26" borderId="23" xfId="97" applyFont="1" applyFill="1" applyBorder="1" applyAlignment="1">
      <alignment horizontal="left" vertical="top" wrapText="1"/>
    </xf>
    <xf numFmtId="0" fontId="13" fillId="26" borderId="0" xfId="97" applyFont="1" applyFill="1" applyAlignment="1">
      <alignment horizontal="left" wrapText="1"/>
    </xf>
    <xf numFmtId="0" fontId="15" fillId="24" borderId="0" xfId="106" applyFont="1" applyFill="1" applyBorder="1" applyAlignment="1">
      <alignment horizontal="center"/>
    </xf>
    <xf numFmtId="164" fontId="44" fillId="26" borderId="0" xfId="106" applyNumberFormat="1" applyFont="1" applyFill="1" applyBorder="1" applyAlignment="1">
      <alignment horizontal="center"/>
    </xf>
    <xf numFmtId="0" fontId="13" fillId="26" borderId="0" xfId="97" applyFont="1" applyFill="1" applyAlignment="1">
      <alignment horizontal="left"/>
    </xf>
    <xf numFmtId="0" fontId="51" fillId="26" borderId="0" xfId="105" applyFont="1" applyFill="1" applyAlignment="1">
      <alignment horizontal="left" wrapText="1"/>
    </xf>
    <xf numFmtId="0" fontId="37" fillId="26" borderId="0" xfId="97" applyFont="1" applyFill="1" applyAlignment="1">
      <alignment horizontal="left" wrapText="1"/>
    </xf>
  </cellXfs>
  <cellStyles count="10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5"/>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7"/>
    <cellStyle name="Normal 6" xfId="98"/>
    <cellStyle name="Normal 7" xfId="102"/>
    <cellStyle name="Normal 8" xfId="106"/>
    <cellStyle name="Note 2" xfId="5"/>
    <cellStyle name="Note 3" xfId="89"/>
    <cellStyle name="Note 4" xfId="42"/>
    <cellStyle name="Note 4 2" xfId="99"/>
    <cellStyle name="Output 2" xfId="84"/>
    <cellStyle name="Output 3" xfId="43"/>
    <cellStyle name="Percent 2" xfId="101"/>
    <cellStyle name="Percent 3" xfId="10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R26" sqref="R26"/>
    </sheetView>
  </sheetViews>
  <sheetFormatPr defaultRowHeight="12.75" x14ac:dyDescent="0.2"/>
  <sheetData>
    <row r="1" spans="1:9" ht="15.75" x14ac:dyDescent="0.25">
      <c r="A1" s="13" t="s">
        <v>0</v>
      </c>
      <c r="B1" s="5"/>
      <c r="C1" s="5"/>
      <c r="D1" s="5"/>
      <c r="E1" s="2"/>
      <c r="F1" s="2"/>
      <c r="G1" s="2"/>
      <c r="H1" s="2"/>
      <c r="I1" s="4"/>
    </row>
    <row r="2" spans="1:9" ht="15.75" x14ac:dyDescent="0.25">
      <c r="A2" s="2"/>
      <c r="B2" s="1"/>
      <c r="C2" s="1"/>
      <c r="D2" s="1"/>
      <c r="E2" s="1"/>
      <c r="F2" s="1"/>
      <c r="G2" s="1"/>
      <c r="H2" s="1"/>
      <c r="I2" s="1"/>
    </row>
    <row r="3" spans="1:9" x14ac:dyDescent="0.2">
      <c r="A3" s="66"/>
      <c r="B3" s="66"/>
      <c r="C3" s="66"/>
      <c r="D3" s="9" t="s">
        <v>7</v>
      </c>
      <c r="E3" s="10" t="s">
        <v>8</v>
      </c>
      <c r="F3" s="10" t="s">
        <v>9</v>
      </c>
      <c r="G3" s="10" t="s">
        <v>10</v>
      </c>
      <c r="H3" s="11" t="s">
        <v>11</v>
      </c>
      <c r="I3" s="3"/>
    </row>
    <row r="4" spans="1:9" x14ac:dyDescent="0.2">
      <c r="A4" s="67" t="s">
        <v>22</v>
      </c>
      <c r="B4" s="67"/>
      <c r="C4" s="67"/>
      <c r="D4" s="36">
        <v>0</v>
      </c>
      <c r="E4" s="36">
        <v>9</v>
      </c>
      <c r="F4" s="36">
        <v>44</v>
      </c>
      <c r="G4" s="36">
        <v>9</v>
      </c>
      <c r="H4" s="12">
        <f t="shared" ref="H4:H9" si="0">SUM(D4:G4)</f>
        <v>62</v>
      </c>
      <c r="I4" s="4"/>
    </row>
    <row r="5" spans="1:9" x14ac:dyDescent="0.2">
      <c r="A5" s="65" t="s">
        <v>23</v>
      </c>
      <c r="B5" s="65"/>
      <c r="C5" s="65"/>
      <c r="D5" s="36">
        <v>0</v>
      </c>
      <c r="E5" s="36">
        <v>9.1999999999999993</v>
      </c>
      <c r="F5" s="36">
        <v>45</v>
      </c>
      <c r="G5" s="36">
        <v>9.1999999999999993</v>
      </c>
      <c r="H5" s="12">
        <f t="shared" si="0"/>
        <v>63.400000000000006</v>
      </c>
      <c r="I5" s="4"/>
    </row>
    <row r="6" spans="1:9" x14ac:dyDescent="0.2">
      <c r="A6" s="65" t="s">
        <v>24</v>
      </c>
      <c r="B6" s="65"/>
      <c r="C6" s="65"/>
      <c r="D6" s="36">
        <v>0</v>
      </c>
      <c r="E6" s="36">
        <v>8.4</v>
      </c>
      <c r="F6" s="36">
        <v>43</v>
      </c>
      <c r="G6" s="36">
        <v>8.8000000000000007</v>
      </c>
      <c r="H6" s="12">
        <f t="shared" si="0"/>
        <v>60.2</v>
      </c>
      <c r="I6" s="4"/>
    </row>
    <row r="7" spans="1:9" x14ac:dyDescent="0.2">
      <c r="A7" s="65" t="s">
        <v>27</v>
      </c>
      <c r="B7" s="65"/>
      <c r="C7" s="65"/>
      <c r="D7" s="36">
        <v>0</v>
      </c>
      <c r="E7" s="36">
        <v>8</v>
      </c>
      <c r="F7" s="36">
        <v>41</v>
      </c>
      <c r="G7" s="36">
        <v>7</v>
      </c>
      <c r="H7" s="12">
        <f t="shared" si="0"/>
        <v>56</v>
      </c>
      <c r="I7" s="4"/>
    </row>
    <row r="8" spans="1:9" x14ac:dyDescent="0.2">
      <c r="A8" s="65" t="s">
        <v>25</v>
      </c>
      <c r="B8" s="65"/>
      <c r="C8" s="65"/>
      <c r="D8" s="36">
        <v>0</v>
      </c>
      <c r="E8" s="36">
        <v>6.8</v>
      </c>
      <c r="F8" s="36">
        <v>30</v>
      </c>
      <c r="G8" s="36">
        <v>5.8</v>
      </c>
      <c r="H8" s="12">
        <f t="shared" si="0"/>
        <v>42.599999999999994</v>
      </c>
      <c r="I8" s="4"/>
    </row>
    <row r="9" spans="1:9" x14ac:dyDescent="0.2">
      <c r="A9" s="65" t="s">
        <v>26</v>
      </c>
      <c r="B9" s="65"/>
      <c r="C9" s="65"/>
      <c r="D9" s="36">
        <v>0</v>
      </c>
      <c r="E9" s="36">
        <v>7.8</v>
      </c>
      <c r="F9" s="36">
        <v>35</v>
      </c>
      <c r="G9" s="36">
        <v>6.8</v>
      </c>
      <c r="H9" s="12">
        <f t="shared" si="0"/>
        <v>49.599999999999994</v>
      </c>
      <c r="I9" s="4"/>
    </row>
  </sheetData>
  <mergeCells count="7">
    <mergeCell ref="A7:C7"/>
    <mergeCell ref="A8:C8"/>
    <mergeCell ref="A9:C9"/>
    <mergeCell ref="A3:C3"/>
    <mergeCell ref="A4:C4"/>
    <mergeCell ref="A5:C5"/>
    <mergeCell ref="A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I21" sqref="I21"/>
    </sheetView>
  </sheetViews>
  <sheetFormatPr defaultRowHeight="12.75" x14ac:dyDescent="0.2"/>
  <sheetData>
    <row r="1" spans="1:9" ht="15.75" x14ac:dyDescent="0.25">
      <c r="A1" s="13" t="s">
        <v>0</v>
      </c>
      <c r="B1" s="5"/>
      <c r="C1" s="5"/>
      <c r="D1" s="5"/>
      <c r="E1" s="2"/>
      <c r="F1" s="2"/>
      <c r="G1" s="2"/>
      <c r="H1" s="2"/>
      <c r="I1" s="4"/>
    </row>
    <row r="2" spans="1:9" ht="15.75" x14ac:dyDescent="0.25">
      <c r="A2" s="2"/>
      <c r="B2" s="1"/>
      <c r="C2" s="1"/>
      <c r="D2" s="1"/>
      <c r="E2" s="1"/>
      <c r="F2" s="1"/>
      <c r="G2" s="1"/>
      <c r="H2" s="1"/>
      <c r="I2" s="1"/>
    </row>
    <row r="3" spans="1:9" x14ac:dyDescent="0.2">
      <c r="A3" s="66"/>
      <c r="B3" s="66"/>
      <c r="C3" s="66"/>
      <c r="D3" s="9" t="s">
        <v>7</v>
      </c>
      <c r="E3" s="10" t="s">
        <v>8</v>
      </c>
      <c r="F3" s="10" t="s">
        <v>9</v>
      </c>
      <c r="G3" s="10" t="s">
        <v>10</v>
      </c>
      <c r="H3" s="11" t="s">
        <v>11</v>
      </c>
      <c r="I3" s="3"/>
    </row>
    <row r="4" spans="1:9" x14ac:dyDescent="0.2">
      <c r="A4" s="67" t="s">
        <v>22</v>
      </c>
      <c r="B4" s="67"/>
      <c r="C4" s="67"/>
      <c r="D4" s="36">
        <v>0</v>
      </c>
      <c r="E4" s="36">
        <v>10</v>
      </c>
      <c r="F4" s="36">
        <v>44</v>
      </c>
      <c r="G4" s="36">
        <v>8</v>
      </c>
      <c r="H4" s="12">
        <f t="shared" ref="H4:H9" si="0">SUM(D4:G4)</f>
        <v>62</v>
      </c>
      <c r="I4" s="4"/>
    </row>
    <row r="5" spans="1:9" x14ac:dyDescent="0.2">
      <c r="A5" s="65" t="s">
        <v>23</v>
      </c>
      <c r="B5" s="65"/>
      <c r="C5" s="65"/>
      <c r="D5" s="36">
        <v>0</v>
      </c>
      <c r="E5" s="36">
        <v>9</v>
      </c>
      <c r="F5" s="36">
        <v>44</v>
      </c>
      <c r="G5" s="36">
        <v>8</v>
      </c>
      <c r="H5" s="12">
        <f t="shared" si="0"/>
        <v>61</v>
      </c>
      <c r="I5" s="4"/>
    </row>
    <row r="6" spans="1:9" x14ac:dyDescent="0.2">
      <c r="A6" s="65" t="s">
        <v>24</v>
      </c>
      <c r="B6" s="65"/>
      <c r="C6" s="65"/>
      <c r="D6" s="36">
        <v>0</v>
      </c>
      <c r="E6" s="36">
        <v>10</v>
      </c>
      <c r="F6" s="36">
        <v>50</v>
      </c>
      <c r="G6" s="36">
        <v>9</v>
      </c>
      <c r="H6" s="12">
        <f t="shared" si="0"/>
        <v>69</v>
      </c>
      <c r="I6" s="4"/>
    </row>
    <row r="7" spans="1:9" x14ac:dyDescent="0.2">
      <c r="A7" s="65" t="s">
        <v>27</v>
      </c>
      <c r="B7" s="65"/>
      <c r="C7" s="65"/>
      <c r="D7" s="36">
        <v>0</v>
      </c>
      <c r="E7" s="36">
        <v>6.8</v>
      </c>
      <c r="F7" s="36">
        <v>25</v>
      </c>
      <c r="G7" s="36">
        <v>6</v>
      </c>
      <c r="H7" s="12">
        <f t="shared" si="0"/>
        <v>37.799999999999997</v>
      </c>
      <c r="I7" s="4"/>
    </row>
    <row r="8" spans="1:9" x14ac:dyDescent="0.2">
      <c r="A8" s="65" t="s">
        <v>25</v>
      </c>
      <c r="B8" s="65"/>
      <c r="C8" s="65"/>
      <c r="D8" s="36">
        <v>0</v>
      </c>
      <c r="E8" s="36">
        <v>6</v>
      </c>
      <c r="F8" s="36">
        <v>20</v>
      </c>
      <c r="G8" s="36">
        <v>4.8</v>
      </c>
      <c r="H8" s="12">
        <f t="shared" si="0"/>
        <v>30.8</v>
      </c>
      <c r="I8" s="4"/>
    </row>
    <row r="9" spans="1:9" x14ac:dyDescent="0.2">
      <c r="A9" s="65" t="s">
        <v>26</v>
      </c>
      <c r="B9" s="65"/>
      <c r="C9" s="65"/>
      <c r="D9" s="36">
        <v>0</v>
      </c>
      <c r="E9" s="36">
        <v>4</v>
      </c>
      <c r="F9" s="36">
        <v>10</v>
      </c>
      <c r="G9" s="36">
        <v>4</v>
      </c>
      <c r="H9" s="12">
        <f t="shared" si="0"/>
        <v>18</v>
      </c>
      <c r="I9" s="4"/>
    </row>
  </sheetData>
  <mergeCells count="7">
    <mergeCell ref="A7:C7"/>
    <mergeCell ref="A8:C8"/>
    <mergeCell ref="A9:C9"/>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G31" sqref="G31"/>
    </sheetView>
  </sheetViews>
  <sheetFormatPr defaultRowHeight="12.75" x14ac:dyDescent="0.2"/>
  <sheetData>
    <row r="1" spans="1:9" ht="15.75" x14ac:dyDescent="0.25">
      <c r="A1" s="13" t="s">
        <v>0</v>
      </c>
      <c r="B1" s="5"/>
      <c r="C1" s="5"/>
      <c r="D1" s="5"/>
      <c r="E1" s="2"/>
      <c r="F1" s="2"/>
      <c r="G1" s="2"/>
      <c r="H1" s="2"/>
      <c r="I1" s="4"/>
    </row>
    <row r="2" spans="1:9" ht="15.75" x14ac:dyDescent="0.25">
      <c r="A2" s="2"/>
      <c r="B2" s="1"/>
      <c r="C2" s="1"/>
      <c r="D2" s="1"/>
      <c r="E2" s="1"/>
      <c r="F2" s="1"/>
      <c r="G2" s="1"/>
      <c r="H2" s="1"/>
      <c r="I2" s="1"/>
    </row>
    <row r="3" spans="1:9" x14ac:dyDescent="0.2">
      <c r="A3" s="66"/>
      <c r="B3" s="66"/>
      <c r="C3" s="66"/>
      <c r="D3" s="9" t="s">
        <v>7</v>
      </c>
      <c r="E3" s="10" t="s">
        <v>8</v>
      </c>
      <c r="F3" s="10" t="s">
        <v>9</v>
      </c>
      <c r="G3" s="10" t="s">
        <v>10</v>
      </c>
      <c r="H3" s="11" t="s">
        <v>11</v>
      </c>
      <c r="I3" s="3"/>
    </row>
    <row r="4" spans="1:9" x14ac:dyDescent="0.2">
      <c r="A4" s="67" t="s">
        <v>22</v>
      </c>
      <c r="B4" s="67"/>
      <c r="C4" s="67"/>
      <c r="D4" s="35">
        <v>0</v>
      </c>
      <c r="E4" s="35">
        <v>9</v>
      </c>
      <c r="F4" s="35">
        <v>45</v>
      </c>
      <c r="G4" s="35">
        <v>9</v>
      </c>
      <c r="H4" s="12">
        <f t="shared" ref="H4:H9" si="0">SUM(D4:G4)</f>
        <v>63</v>
      </c>
      <c r="I4" s="4"/>
    </row>
    <row r="5" spans="1:9" x14ac:dyDescent="0.2">
      <c r="A5" s="65" t="s">
        <v>23</v>
      </c>
      <c r="B5" s="65"/>
      <c r="C5" s="65"/>
      <c r="D5" s="35">
        <v>0</v>
      </c>
      <c r="E5" s="35">
        <v>6</v>
      </c>
      <c r="F5" s="35">
        <v>10</v>
      </c>
      <c r="G5" s="35">
        <v>2</v>
      </c>
      <c r="H5" s="12">
        <f t="shared" si="0"/>
        <v>18</v>
      </c>
      <c r="I5" s="4"/>
    </row>
    <row r="6" spans="1:9" x14ac:dyDescent="0.2">
      <c r="A6" s="65" t="s">
        <v>24</v>
      </c>
      <c r="B6" s="65"/>
      <c r="C6" s="65"/>
      <c r="D6" s="35">
        <v>0</v>
      </c>
      <c r="E6" s="35">
        <v>9</v>
      </c>
      <c r="F6" s="35">
        <v>45</v>
      </c>
      <c r="G6" s="35">
        <v>9</v>
      </c>
      <c r="H6" s="12">
        <f t="shared" si="0"/>
        <v>63</v>
      </c>
      <c r="I6" s="4"/>
    </row>
    <row r="7" spans="1:9" x14ac:dyDescent="0.2">
      <c r="A7" s="65" t="s">
        <v>27</v>
      </c>
      <c r="B7" s="65"/>
      <c r="C7" s="65"/>
      <c r="D7" s="35">
        <v>0</v>
      </c>
      <c r="E7" s="35">
        <v>2</v>
      </c>
      <c r="F7" s="35">
        <v>10</v>
      </c>
      <c r="G7" s="35">
        <v>2</v>
      </c>
      <c r="H7" s="12">
        <f t="shared" si="0"/>
        <v>14</v>
      </c>
      <c r="I7" s="4"/>
    </row>
    <row r="8" spans="1:9" x14ac:dyDescent="0.2">
      <c r="A8" s="65" t="s">
        <v>25</v>
      </c>
      <c r="B8" s="65"/>
      <c r="C8" s="65"/>
      <c r="D8" s="35">
        <v>0</v>
      </c>
      <c r="E8" s="35">
        <v>2</v>
      </c>
      <c r="F8" s="35">
        <v>10</v>
      </c>
      <c r="G8" s="35">
        <v>2</v>
      </c>
      <c r="H8" s="12">
        <f t="shared" si="0"/>
        <v>14</v>
      </c>
      <c r="I8" s="4"/>
    </row>
    <row r="9" spans="1:9" x14ac:dyDescent="0.2">
      <c r="A9" s="65" t="s">
        <v>26</v>
      </c>
      <c r="B9" s="65"/>
      <c r="C9" s="65"/>
      <c r="D9" s="35">
        <v>0</v>
      </c>
      <c r="E9" s="35">
        <v>6</v>
      </c>
      <c r="F9" s="35">
        <v>30</v>
      </c>
      <c r="G9" s="35">
        <v>6</v>
      </c>
      <c r="H9" s="12">
        <f t="shared" si="0"/>
        <v>42</v>
      </c>
      <c r="I9" s="4"/>
    </row>
  </sheetData>
  <mergeCells count="7">
    <mergeCell ref="A7:C7"/>
    <mergeCell ref="A8:C8"/>
    <mergeCell ref="A9:C9"/>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L24" sqref="L24"/>
    </sheetView>
  </sheetViews>
  <sheetFormatPr defaultRowHeight="12.75" x14ac:dyDescent="0.2"/>
  <sheetData>
    <row r="1" spans="1:9" ht="15.75" x14ac:dyDescent="0.25">
      <c r="A1" s="13" t="s">
        <v>0</v>
      </c>
      <c r="B1" s="5"/>
      <c r="C1" s="5"/>
      <c r="D1" s="5"/>
      <c r="E1" s="2"/>
      <c r="F1" s="2"/>
      <c r="G1" s="2"/>
      <c r="H1" s="2"/>
      <c r="I1" s="4"/>
    </row>
    <row r="2" spans="1:9" ht="15.75" x14ac:dyDescent="0.25">
      <c r="A2" s="2"/>
      <c r="B2" s="1"/>
      <c r="C2" s="1"/>
      <c r="D2" s="1"/>
      <c r="E2" s="1"/>
      <c r="F2" s="1"/>
      <c r="G2" s="1"/>
      <c r="H2" s="1"/>
      <c r="I2" s="1"/>
    </row>
    <row r="3" spans="1:9" x14ac:dyDescent="0.2">
      <c r="A3" s="66"/>
      <c r="B3" s="66"/>
      <c r="C3" s="66"/>
      <c r="D3" s="9" t="s">
        <v>7</v>
      </c>
      <c r="E3" s="10" t="s">
        <v>8</v>
      </c>
      <c r="F3" s="10" t="s">
        <v>9</v>
      </c>
      <c r="G3" s="10" t="s">
        <v>10</v>
      </c>
      <c r="H3" s="11" t="s">
        <v>11</v>
      </c>
      <c r="I3" s="3"/>
    </row>
    <row r="4" spans="1:9" x14ac:dyDescent="0.2">
      <c r="A4" s="67" t="s">
        <v>22</v>
      </c>
      <c r="B4" s="67"/>
      <c r="C4" s="67"/>
      <c r="D4" s="35">
        <v>0</v>
      </c>
      <c r="E4" s="35">
        <v>9.6</v>
      </c>
      <c r="F4" s="35">
        <v>50</v>
      </c>
      <c r="G4" s="35">
        <v>9.6</v>
      </c>
      <c r="H4" s="12">
        <f t="shared" ref="H4:H9" si="0">SUM(D4:G4)</f>
        <v>69.2</v>
      </c>
      <c r="I4" s="4"/>
    </row>
    <row r="5" spans="1:9" x14ac:dyDescent="0.2">
      <c r="A5" s="65" t="s">
        <v>23</v>
      </c>
      <c r="B5" s="65"/>
      <c r="C5" s="65"/>
      <c r="D5" s="35">
        <v>0</v>
      </c>
      <c r="E5" s="35">
        <v>8</v>
      </c>
      <c r="F5" s="35">
        <v>40</v>
      </c>
      <c r="G5" s="35">
        <v>8</v>
      </c>
      <c r="H5" s="12">
        <f t="shared" si="0"/>
        <v>56</v>
      </c>
      <c r="I5" s="4"/>
    </row>
    <row r="6" spans="1:9" x14ac:dyDescent="0.2">
      <c r="A6" s="65" t="s">
        <v>24</v>
      </c>
      <c r="B6" s="65"/>
      <c r="C6" s="65"/>
      <c r="D6" s="35">
        <v>0</v>
      </c>
      <c r="E6" s="35">
        <v>10</v>
      </c>
      <c r="F6" s="35">
        <v>50</v>
      </c>
      <c r="G6" s="35">
        <v>10</v>
      </c>
      <c r="H6" s="12">
        <f t="shared" si="0"/>
        <v>70</v>
      </c>
      <c r="I6" s="4"/>
    </row>
    <row r="7" spans="1:9" x14ac:dyDescent="0.2">
      <c r="A7" s="65" t="s">
        <v>27</v>
      </c>
      <c r="B7" s="65"/>
      <c r="C7" s="65"/>
      <c r="D7" s="35">
        <v>0</v>
      </c>
      <c r="E7" s="35">
        <v>4</v>
      </c>
      <c r="F7" s="35">
        <v>20</v>
      </c>
      <c r="G7" s="35">
        <v>4</v>
      </c>
      <c r="H7" s="12">
        <f t="shared" si="0"/>
        <v>28</v>
      </c>
      <c r="I7" s="4"/>
    </row>
    <row r="8" spans="1:9" x14ac:dyDescent="0.2">
      <c r="A8" s="65" t="s">
        <v>25</v>
      </c>
      <c r="B8" s="65"/>
      <c r="C8" s="65"/>
      <c r="D8" s="35">
        <v>0</v>
      </c>
      <c r="E8" s="35">
        <v>4</v>
      </c>
      <c r="F8" s="35">
        <v>20</v>
      </c>
      <c r="G8" s="35">
        <v>4</v>
      </c>
      <c r="H8" s="12">
        <f t="shared" si="0"/>
        <v>28</v>
      </c>
      <c r="I8" s="4"/>
    </row>
    <row r="9" spans="1:9" x14ac:dyDescent="0.2">
      <c r="A9" s="65" t="s">
        <v>26</v>
      </c>
      <c r="B9" s="65"/>
      <c r="C9" s="65"/>
      <c r="D9" s="35">
        <v>0</v>
      </c>
      <c r="E9" s="35">
        <v>8</v>
      </c>
      <c r="F9" s="35">
        <v>20</v>
      </c>
      <c r="G9" s="35">
        <v>4</v>
      </c>
      <c r="H9" s="12">
        <f t="shared" si="0"/>
        <v>32</v>
      </c>
      <c r="I9" s="4"/>
    </row>
  </sheetData>
  <mergeCells count="7">
    <mergeCell ref="A7:C7"/>
    <mergeCell ref="A8:C8"/>
    <mergeCell ref="A9:C9"/>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9"/>
  <sheetViews>
    <sheetView workbookViewId="0">
      <selection activeCell="H46" sqref="H46"/>
    </sheetView>
  </sheetViews>
  <sheetFormatPr defaultRowHeight="12.75" x14ac:dyDescent="0.2"/>
  <cols>
    <col min="3" max="3" width="10.85546875" customWidth="1"/>
  </cols>
  <sheetData>
    <row r="1" spans="1:9" ht="15.75" x14ac:dyDescent="0.25">
      <c r="A1" s="13" t="s">
        <v>0</v>
      </c>
      <c r="B1" s="5"/>
      <c r="C1" s="5"/>
      <c r="D1" s="5"/>
      <c r="E1" s="2"/>
      <c r="F1" s="2"/>
      <c r="G1" s="2"/>
      <c r="H1" s="2"/>
      <c r="I1" s="4"/>
    </row>
    <row r="2" spans="1:9" ht="15.75" x14ac:dyDescent="0.25">
      <c r="A2" s="2"/>
      <c r="B2" s="1"/>
      <c r="C2" s="1"/>
      <c r="D2" s="1"/>
      <c r="E2" s="1"/>
      <c r="F2" s="1"/>
      <c r="G2" s="1"/>
      <c r="H2" s="1"/>
      <c r="I2" s="1"/>
    </row>
    <row r="3" spans="1:9" x14ac:dyDescent="0.2">
      <c r="A3" s="66"/>
      <c r="B3" s="66"/>
      <c r="C3" s="66"/>
      <c r="D3" s="9" t="s">
        <v>7</v>
      </c>
      <c r="E3" s="10" t="s">
        <v>8</v>
      </c>
      <c r="F3" s="10" t="s">
        <v>9</v>
      </c>
      <c r="G3" s="10" t="s">
        <v>10</v>
      </c>
      <c r="H3" s="11" t="s">
        <v>11</v>
      </c>
      <c r="I3" s="3"/>
    </row>
    <row r="4" spans="1:9" x14ac:dyDescent="0.2">
      <c r="A4" s="67" t="s">
        <v>22</v>
      </c>
      <c r="B4" s="67"/>
      <c r="C4" s="67"/>
      <c r="D4" s="6">
        <v>30</v>
      </c>
      <c r="E4" s="7">
        <v>9</v>
      </c>
      <c r="F4" s="7">
        <v>50</v>
      </c>
      <c r="G4" s="8">
        <v>10</v>
      </c>
      <c r="H4" s="12">
        <f t="shared" ref="H4:H9" si="0">SUM(E4:G4)</f>
        <v>69</v>
      </c>
      <c r="I4" s="4"/>
    </row>
    <row r="5" spans="1:9" x14ac:dyDescent="0.2">
      <c r="A5" s="65" t="s">
        <v>23</v>
      </c>
      <c r="B5" s="65"/>
      <c r="C5" s="65"/>
      <c r="D5" s="6">
        <v>24</v>
      </c>
      <c r="E5" s="7">
        <v>8.6</v>
      </c>
      <c r="F5" s="7">
        <v>45</v>
      </c>
      <c r="G5" s="8">
        <v>10</v>
      </c>
      <c r="H5" s="12">
        <f t="shared" si="0"/>
        <v>63.6</v>
      </c>
      <c r="I5" s="4"/>
    </row>
    <row r="6" spans="1:9" x14ac:dyDescent="0.2">
      <c r="A6" s="65" t="s">
        <v>24</v>
      </c>
      <c r="B6" s="65"/>
      <c r="C6" s="65"/>
      <c r="D6" s="6">
        <v>25.8</v>
      </c>
      <c r="E6" s="7">
        <v>8.4</v>
      </c>
      <c r="F6" s="7">
        <v>40</v>
      </c>
      <c r="G6" s="8">
        <v>8</v>
      </c>
      <c r="H6" s="12">
        <f t="shared" si="0"/>
        <v>56.4</v>
      </c>
      <c r="I6" s="4"/>
    </row>
    <row r="7" spans="1:9" x14ac:dyDescent="0.2">
      <c r="A7" s="65" t="s">
        <v>27</v>
      </c>
      <c r="B7" s="65"/>
      <c r="C7" s="65"/>
      <c r="D7" s="6">
        <v>18</v>
      </c>
      <c r="E7" s="7">
        <v>6</v>
      </c>
      <c r="F7" s="7">
        <v>30</v>
      </c>
      <c r="G7" s="8">
        <v>6</v>
      </c>
      <c r="H7" s="12">
        <f t="shared" si="0"/>
        <v>42</v>
      </c>
      <c r="I7" s="4"/>
    </row>
    <row r="8" spans="1:9" x14ac:dyDescent="0.2">
      <c r="A8" s="65" t="s">
        <v>25</v>
      </c>
      <c r="B8" s="65"/>
      <c r="C8" s="65"/>
      <c r="D8" s="6">
        <v>12</v>
      </c>
      <c r="E8" s="7">
        <v>6</v>
      </c>
      <c r="F8" s="7">
        <v>30</v>
      </c>
      <c r="G8" s="8">
        <v>6</v>
      </c>
      <c r="H8" s="12">
        <f t="shared" si="0"/>
        <v>42</v>
      </c>
      <c r="I8" s="4"/>
    </row>
    <row r="9" spans="1:9" x14ac:dyDescent="0.2">
      <c r="A9" s="65" t="s">
        <v>26</v>
      </c>
      <c r="B9" s="65"/>
      <c r="C9" s="65"/>
      <c r="D9" s="6">
        <v>21</v>
      </c>
      <c r="E9" s="7">
        <v>6</v>
      </c>
      <c r="F9" s="7">
        <v>30</v>
      </c>
      <c r="G9" s="8">
        <v>6</v>
      </c>
      <c r="H9" s="12">
        <f t="shared" si="0"/>
        <v>42</v>
      </c>
      <c r="I9" s="4"/>
    </row>
  </sheetData>
  <mergeCells count="7">
    <mergeCell ref="A7:C7"/>
    <mergeCell ref="A8:C8"/>
    <mergeCell ref="A9:C9"/>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abSelected="1" workbookViewId="0">
      <selection activeCell="A3" sqref="A3:H3"/>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12</v>
      </c>
      <c r="B1" s="14"/>
      <c r="C1" s="14"/>
      <c r="D1" s="14"/>
      <c r="E1" s="14"/>
      <c r="F1" s="14"/>
      <c r="G1" s="14"/>
      <c r="H1" s="14"/>
      <c r="I1" s="16"/>
      <c r="J1" s="16"/>
    </row>
    <row r="2" spans="1:15" ht="6" customHeight="1" x14ac:dyDescent="0.25">
      <c r="A2" s="14"/>
      <c r="B2" s="14"/>
      <c r="C2" s="14"/>
      <c r="D2" s="14"/>
      <c r="E2" s="14"/>
      <c r="F2" s="14"/>
      <c r="G2" s="14"/>
      <c r="H2" s="14"/>
      <c r="I2" s="16"/>
      <c r="J2" s="16"/>
    </row>
    <row r="3" spans="1:15" ht="15.75" x14ac:dyDescent="0.25">
      <c r="A3" s="70" t="s">
        <v>46</v>
      </c>
      <c r="B3" s="70"/>
      <c r="C3" s="70"/>
      <c r="D3" s="70"/>
      <c r="E3" s="70"/>
      <c r="F3" s="70"/>
      <c r="G3" s="70"/>
      <c r="H3" s="70"/>
      <c r="I3" s="16"/>
      <c r="J3" s="16"/>
    </row>
    <row r="4" spans="1:15" x14ac:dyDescent="0.2">
      <c r="A4" s="15"/>
      <c r="B4" s="15"/>
      <c r="C4" s="15"/>
      <c r="D4" s="15"/>
      <c r="E4" s="15"/>
      <c r="F4" s="15"/>
      <c r="G4" s="18"/>
      <c r="H4" s="18"/>
      <c r="I4" s="19"/>
      <c r="J4" s="19"/>
    </row>
    <row r="5" spans="1:15" ht="15.75" x14ac:dyDescent="0.25">
      <c r="G5" s="68" t="s">
        <v>18</v>
      </c>
      <c r="H5" s="68"/>
      <c r="I5" s="20"/>
      <c r="J5" s="21"/>
      <c r="K5" s="69" t="s">
        <v>19</v>
      </c>
      <c r="L5" s="69"/>
      <c r="M5" s="21"/>
      <c r="N5" s="68" t="s">
        <v>20</v>
      </c>
      <c r="O5" s="68"/>
    </row>
    <row r="6" spans="1:15" s="25" customFormat="1" ht="135" customHeight="1" x14ac:dyDescent="0.2">
      <c r="A6" s="22"/>
      <c r="B6" s="23" t="s">
        <v>2</v>
      </c>
      <c r="C6" s="23" t="s">
        <v>3</v>
      </c>
      <c r="D6" s="23" t="s">
        <v>4</v>
      </c>
      <c r="E6" s="23" t="s">
        <v>5</v>
      </c>
      <c r="F6" s="24" t="s">
        <v>6</v>
      </c>
      <c r="G6" s="23" t="s">
        <v>13</v>
      </c>
      <c r="H6" s="32" t="s">
        <v>14</v>
      </c>
      <c r="J6" s="24" t="str">
        <f>F6</f>
        <v>Evaluator 5</v>
      </c>
      <c r="K6" s="23" t="s">
        <v>16</v>
      </c>
      <c r="L6" s="32" t="s">
        <v>15</v>
      </c>
      <c r="N6" s="23" t="s">
        <v>1</v>
      </c>
      <c r="O6" s="32" t="s">
        <v>17</v>
      </c>
    </row>
    <row r="7" spans="1:15" s="34" customFormat="1" ht="16.5" customHeight="1" x14ac:dyDescent="0.2">
      <c r="A7" s="37" t="str">
        <f>'Evaluator 5'!A4:D4</f>
        <v>3PlayMedia</v>
      </c>
      <c r="B7" s="38">
        <f>'Evaluator 1'!H4</f>
        <v>62</v>
      </c>
      <c r="C7" s="38">
        <f>'Evaluator 2'!H4</f>
        <v>62</v>
      </c>
      <c r="D7" s="38">
        <f>'Evaluator 3'!H4</f>
        <v>63</v>
      </c>
      <c r="E7" s="38">
        <f>'Evaluator 4'!H4</f>
        <v>69.2</v>
      </c>
      <c r="F7" s="39">
        <f>'Evaluator 5'!H4</f>
        <v>69</v>
      </c>
      <c r="G7" s="38">
        <f>AVERAGE(B7:F7)</f>
        <v>65.039999999999992</v>
      </c>
      <c r="H7" s="40">
        <f t="shared" ref="H7:H12" si="0">RANK(G7,$G$7:$G$12,0)</f>
        <v>1</v>
      </c>
      <c r="J7" s="41">
        <f>'Evaluator 5'!D4</f>
        <v>30</v>
      </c>
      <c r="K7" s="38">
        <f>AVERAGE(J7)</f>
        <v>30</v>
      </c>
      <c r="L7" s="40">
        <f t="shared" ref="L7:L12" si="1">RANK(K7,$K$7:$K$12,0)</f>
        <v>1</v>
      </c>
      <c r="N7" s="42">
        <f>G7+K7</f>
        <v>95.039999999999992</v>
      </c>
      <c r="O7" s="40">
        <f t="shared" ref="O7:O12" si="2">RANK(N7,$N$7:$N$12,0)</f>
        <v>1</v>
      </c>
    </row>
    <row r="8" spans="1:15" ht="16.5" customHeight="1" x14ac:dyDescent="0.2">
      <c r="A8" s="30" t="str">
        <f>'Evaluator 5'!A5:D5</f>
        <v>AI-Media</v>
      </c>
      <c r="B8" s="26">
        <f>'Evaluator 1'!H5</f>
        <v>63.400000000000006</v>
      </c>
      <c r="C8" s="26">
        <f>'Evaluator 2'!H5</f>
        <v>61</v>
      </c>
      <c r="D8" s="26">
        <f>'Evaluator 3'!H5</f>
        <v>18</v>
      </c>
      <c r="E8" s="26">
        <f>'Evaluator 4'!H5</f>
        <v>56</v>
      </c>
      <c r="F8" s="27">
        <f>'Evaluator 5'!H5</f>
        <v>63.6</v>
      </c>
      <c r="G8" s="26">
        <f t="shared" ref="G8:G12" si="3">AVERAGE(B8:F8)</f>
        <v>52.4</v>
      </c>
      <c r="H8" s="33">
        <f t="shared" si="0"/>
        <v>3</v>
      </c>
      <c r="J8" s="28">
        <f>'Evaluator 5'!D5</f>
        <v>24</v>
      </c>
      <c r="K8" s="26">
        <f t="shared" ref="K8:K12" si="4">AVERAGE(J8)</f>
        <v>24</v>
      </c>
      <c r="L8" s="33">
        <f t="shared" si="1"/>
        <v>3</v>
      </c>
      <c r="N8" s="29">
        <f t="shared" ref="N8:N12" si="5">G8+K8</f>
        <v>76.400000000000006</v>
      </c>
      <c r="O8" s="33">
        <f t="shared" si="2"/>
        <v>3</v>
      </c>
    </row>
    <row r="9" spans="1:15" ht="16.5" customHeight="1" x14ac:dyDescent="0.2">
      <c r="A9" s="30" t="str">
        <f>'Evaluator 5'!A6:D6</f>
        <v>Datagain</v>
      </c>
      <c r="B9" s="26">
        <f>'Evaluator 1'!H6</f>
        <v>60.2</v>
      </c>
      <c r="C9" s="26">
        <f>'Evaluator 2'!H6</f>
        <v>69</v>
      </c>
      <c r="D9" s="26">
        <f>'Evaluator 3'!H6</f>
        <v>63</v>
      </c>
      <c r="E9" s="26">
        <f>'Evaluator 4'!H6</f>
        <v>70</v>
      </c>
      <c r="F9" s="27">
        <f>'Evaluator 5'!H6</f>
        <v>56.4</v>
      </c>
      <c r="G9" s="26">
        <f t="shared" si="3"/>
        <v>63.719999999999992</v>
      </c>
      <c r="H9" s="33">
        <f t="shared" si="0"/>
        <v>2</v>
      </c>
      <c r="J9" s="28">
        <f>'Evaluator 5'!D6</f>
        <v>25.8</v>
      </c>
      <c r="K9" s="26">
        <f t="shared" si="4"/>
        <v>25.8</v>
      </c>
      <c r="L9" s="33">
        <f t="shared" si="1"/>
        <v>2</v>
      </c>
      <c r="N9" s="29">
        <f t="shared" si="5"/>
        <v>89.52</v>
      </c>
      <c r="O9" s="33">
        <f t="shared" si="2"/>
        <v>2</v>
      </c>
    </row>
    <row r="10" spans="1:15" x14ac:dyDescent="0.2">
      <c r="A10" s="30" t="str">
        <f>'Evaluator 5'!A7:D7</f>
        <v>Teneo Linguistics Company</v>
      </c>
      <c r="B10" s="26">
        <f>'Evaluator 1'!H7</f>
        <v>56</v>
      </c>
      <c r="C10" s="26">
        <f>'Evaluator 2'!H7</f>
        <v>37.799999999999997</v>
      </c>
      <c r="D10" s="26">
        <f>'Evaluator 3'!H7</f>
        <v>14</v>
      </c>
      <c r="E10" s="26">
        <f>'Evaluator 4'!H7</f>
        <v>28</v>
      </c>
      <c r="F10" s="27">
        <f>'Evaluator 5'!H7</f>
        <v>42</v>
      </c>
      <c r="G10" s="26">
        <f t="shared" si="3"/>
        <v>35.56</v>
      </c>
      <c r="H10" s="33">
        <f t="shared" si="0"/>
        <v>5</v>
      </c>
      <c r="J10" s="28">
        <f>'Evaluator 5'!D7</f>
        <v>18</v>
      </c>
      <c r="K10" s="26">
        <f t="shared" si="4"/>
        <v>18</v>
      </c>
      <c r="L10" s="33">
        <f t="shared" si="1"/>
        <v>5</v>
      </c>
      <c r="N10" s="29">
        <f t="shared" si="5"/>
        <v>53.56</v>
      </c>
      <c r="O10" s="33">
        <f t="shared" si="2"/>
        <v>5</v>
      </c>
    </row>
    <row r="11" spans="1:15" x14ac:dyDescent="0.2">
      <c r="A11" s="30" t="str">
        <f>'Evaluator 5'!A8:D8</f>
        <v>Translation &amp; Interpretation Network</v>
      </c>
      <c r="B11" s="26">
        <f>'Evaluator 1'!H8</f>
        <v>42.599999999999994</v>
      </c>
      <c r="C11" s="26">
        <f>'Evaluator 2'!H8</f>
        <v>30.8</v>
      </c>
      <c r="D11" s="26">
        <f>'Evaluator 3'!H8</f>
        <v>14</v>
      </c>
      <c r="E11" s="26">
        <f>'Evaluator 4'!H8</f>
        <v>28</v>
      </c>
      <c r="F11" s="27">
        <f>'Evaluator 5'!H8</f>
        <v>42</v>
      </c>
      <c r="G11" s="26">
        <f t="shared" si="3"/>
        <v>31.479999999999997</v>
      </c>
      <c r="H11" s="33">
        <f t="shared" si="0"/>
        <v>6</v>
      </c>
      <c r="J11" s="28">
        <f>'Evaluator 5'!D8</f>
        <v>12</v>
      </c>
      <c r="K11" s="26">
        <f t="shared" si="4"/>
        <v>12</v>
      </c>
      <c r="L11" s="33">
        <f t="shared" si="1"/>
        <v>6</v>
      </c>
      <c r="N11" s="29">
        <f t="shared" si="5"/>
        <v>43.48</v>
      </c>
      <c r="O11" s="33">
        <f t="shared" si="2"/>
        <v>6</v>
      </c>
    </row>
    <row r="12" spans="1:15" x14ac:dyDescent="0.2">
      <c r="A12" s="30" t="str">
        <f>'Evaluator 5'!A9:D9</f>
        <v>Verbit</v>
      </c>
      <c r="B12" s="26">
        <f>'Evaluator 1'!H9</f>
        <v>49.599999999999994</v>
      </c>
      <c r="C12" s="26">
        <f>'Evaluator 2'!H9</f>
        <v>18</v>
      </c>
      <c r="D12" s="26">
        <f>'Evaluator 3'!H9</f>
        <v>42</v>
      </c>
      <c r="E12" s="26">
        <f>'Evaluator 4'!H9</f>
        <v>32</v>
      </c>
      <c r="F12" s="27">
        <f>'Evaluator 5'!H9</f>
        <v>42</v>
      </c>
      <c r="G12" s="26">
        <f t="shared" si="3"/>
        <v>36.72</v>
      </c>
      <c r="H12" s="33">
        <f t="shared" si="0"/>
        <v>4</v>
      </c>
      <c r="J12" s="28">
        <f>'Evaluator 5'!D9</f>
        <v>21</v>
      </c>
      <c r="K12" s="26">
        <f t="shared" si="4"/>
        <v>21</v>
      </c>
      <c r="L12" s="33">
        <f t="shared" si="1"/>
        <v>4</v>
      </c>
      <c r="N12" s="29">
        <f t="shared" si="5"/>
        <v>57.72</v>
      </c>
      <c r="O12" s="33">
        <f t="shared" si="2"/>
        <v>4</v>
      </c>
    </row>
    <row r="31" spans="1:1" x14ac:dyDescent="0.2">
      <c r="A31" s="31" t="s">
        <v>21</v>
      </c>
    </row>
    <row r="32" spans="1:1" x14ac:dyDescent="0.2">
      <c r="A32" s="31"/>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9"/>
  <sheetViews>
    <sheetView zoomScaleNormal="100" workbookViewId="0">
      <selection activeCell="F4" sqref="F4"/>
    </sheetView>
  </sheetViews>
  <sheetFormatPr defaultRowHeight="12.75" x14ac:dyDescent="0.2"/>
  <cols>
    <col min="1" max="1" width="19.42578125" style="43" customWidth="1"/>
    <col min="2" max="13" width="9.5703125" style="43" customWidth="1"/>
    <col min="14" max="16384" width="9.140625" style="43"/>
  </cols>
  <sheetData>
    <row r="1" spans="1:13" ht="15.75" customHeight="1" x14ac:dyDescent="0.25">
      <c r="A1" s="84" t="s">
        <v>44</v>
      </c>
      <c r="B1" s="84"/>
      <c r="C1" s="84"/>
      <c r="D1" s="84"/>
      <c r="E1" s="84"/>
      <c r="F1" s="84"/>
      <c r="G1" s="84"/>
      <c r="H1" s="84"/>
      <c r="I1" s="84"/>
      <c r="J1" s="64"/>
    </row>
    <row r="2" spans="1:13" ht="15.75" x14ac:dyDescent="0.25">
      <c r="A2" s="87" t="s">
        <v>43</v>
      </c>
      <c r="B2" s="87"/>
      <c r="C2" s="87"/>
      <c r="D2" s="87"/>
      <c r="E2" s="87"/>
      <c r="F2" s="87"/>
      <c r="G2" s="87"/>
      <c r="H2" s="87"/>
      <c r="I2" s="87"/>
      <c r="J2" s="63"/>
    </row>
    <row r="3" spans="1:13" x14ac:dyDescent="0.2">
      <c r="A3" s="62" t="s">
        <v>42</v>
      </c>
      <c r="B3" s="85"/>
      <c r="C3" s="85"/>
      <c r="D3" s="85"/>
    </row>
    <row r="4" spans="1:13" ht="15" customHeight="1" x14ac:dyDescent="0.2">
      <c r="A4" s="62" t="s">
        <v>41</v>
      </c>
      <c r="B4" s="86" t="s">
        <v>40</v>
      </c>
      <c r="C4" s="86"/>
      <c r="D4" s="86"/>
      <c r="E4" s="61"/>
    </row>
    <row r="5" spans="1:13" ht="20.25" customHeight="1" x14ac:dyDescent="0.25">
      <c r="A5" s="88" t="s">
        <v>39</v>
      </c>
      <c r="B5" s="88"/>
      <c r="C5" s="60"/>
      <c r="D5" s="60"/>
      <c r="E5" s="60"/>
      <c r="F5" s="60"/>
      <c r="G5" s="60"/>
      <c r="H5" s="59"/>
      <c r="I5" s="59"/>
    </row>
    <row r="6" spans="1:13" ht="24.75" customHeight="1" thickBot="1" x14ac:dyDescent="0.25">
      <c r="A6" s="58"/>
      <c r="B6" s="89" t="s">
        <v>38</v>
      </c>
      <c r="C6" s="89"/>
      <c r="D6" s="89"/>
      <c r="E6" s="89"/>
      <c r="F6" s="89"/>
      <c r="G6" s="89"/>
      <c r="H6" s="89"/>
      <c r="I6" s="89"/>
    </row>
    <row r="7" spans="1:13" ht="15" customHeight="1" x14ac:dyDescent="0.25">
      <c r="B7" s="57"/>
    </row>
    <row r="8" spans="1:13" ht="15" customHeight="1" x14ac:dyDescent="0.25">
      <c r="B8" s="57"/>
    </row>
    <row r="9" spans="1:13" ht="15" customHeight="1" x14ac:dyDescent="0.25">
      <c r="B9" s="57"/>
    </row>
    <row r="10" spans="1:13" ht="15" customHeight="1" x14ac:dyDescent="0.2"/>
    <row r="11" spans="1:13" ht="11.25" customHeight="1" thickBot="1" x14ac:dyDescent="0.25"/>
    <row r="12" spans="1:13" s="56" customFormat="1" ht="13.5" thickBot="1" x14ac:dyDescent="0.25">
      <c r="B12" s="77" t="s">
        <v>37</v>
      </c>
      <c r="C12" s="78"/>
      <c r="D12" s="79"/>
      <c r="E12" s="77" t="s">
        <v>36</v>
      </c>
      <c r="F12" s="78"/>
      <c r="G12" s="79"/>
      <c r="H12" s="77" t="s">
        <v>35</v>
      </c>
      <c r="I12" s="78"/>
      <c r="J12" s="79"/>
      <c r="K12" s="77" t="s">
        <v>34</v>
      </c>
      <c r="L12" s="78"/>
      <c r="M12" s="79"/>
    </row>
    <row r="13" spans="1:13" s="56" customFormat="1" ht="112.5" customHeight="1" x14ac:dyDescent="0.2">
      <c r="B13" s="80" t="s">
        <v>45</v>
      </c>
      <c r="C13" s="81"/>
      <c r="D13" s="82"/>
      <c r="E13" s="83" t="s">
        <v>33</v>
      </c>
      <c r="F13" s="81"/>
      <c r="G13" s="82"/>
      <c r="H13" s="83" t="s">
        <v>32</v>
      </c>
      <c r="I13" s="81"/>
      <c r="J13" s="82"/>
      <c r="K13" s="83" t="s">
        <v>31</v>
      </c>
      <c r="L13" s="81"/>
      <c r="M13" s="82"/>
    </row>
    <row r="14" spans="1:13" s="52" customFormat="1" ht="11.25" customHeight="1" x14ac:dyDescent="0.2">
      <c r="A14" s="55"/>
      <c r="B14" s="74" t="s">
        <v>30</v>
      </c>
      <c r="C14" s="75"/>
      <c r="D14" s="76"/>
      <c r="E14" s="74" t="s">
        <v>30</v>
      </c>
      <c r="F14" s="75"/>
      <c r="G14" s="76"/>
      <c r="H14" s="74" t="s">
        <v>30</v>
      </c>
      <c r="I14" s="75"/>
      <c r="J14" s="76"/>
      <c r="K14" s="74" t="s">
        <v>30</v>
      </c>
      <c r="L14" s="75"/>
      <c r="M14" s="76"/>
    </row>
    <row r="15" spans="1:13" s="52" customFormat="1" x14ac:dyDescent="0.2">
      <c r="A15" s="54" t="s">
        <v>22</v>
      </c>
      <c r="B15" s="71"/>
      <c r="C15" s="72"/>
      <c r="D15" s="73"/>
      <c r="E15" s="71"/>
      <c r="F15" s="72"/>
      <c r="G15" s="73"/>
      <c r="H15" s="71"/>
      <c r="I15" s="72"/>
      <c r="J15" s="73"/>
      <c r="K15" s="71"/>
      <c r="L15" s="72"/>
      <c r="M15" s="73"/>
    </row>
    <row r="16" spans="1:13" s="52" customFormat="1" x14ac:dyDescent="0.2">
      <c r="A16" s="53" t="s">
        <v>23</v>
      </c>
      <c r="B16" s="71"/>
      <c r="C16" s="72"/>
      <c r="D16" s="73"/>
      <c r="E16" s="71"/>
      <c r="F16" s="72"/>
      <c r="G16" s="73"/>
      <c r="H16" s="71"/>
      <c r="I16" s="72"/>
      <c r="J16" s="73"/>
      <c r="K16" s="71"/>
      <c r="L16" s="72"/>
      <c r="M16" s="73"/>
    </row>
    <row r="17" spans="1:13" s="52" customFormat="1" ht="15.75" customHeight="1" x14ac:dyDescent="0.2">
      <c r="A17" s="53" t="s">
        <v>24</v>
      </c>
      <c r="B17" s="71"/>
      <c r="C17" s="72"/>
      <c r="D17" s="73"/>
      <c r="E17" s="71"/>
      <c r="F17" s="72"/>
      <c r="G17" s="73"/>
      <c r="H17" s="71"/>
      <c r="I17" s="72"/>
      <c r="J17" s="73"/>
      <c r="K17" s="71"/>
      <c r="L17" s="72"/>
      <c r="M17" s="73"/>
    </row>
    <row r="18" spans="1:13" s="52" customFormat="1" ht="24" customHeight="1" x14ac:dyDescent="0.2">
      <c r="A18" s="53" t="s">
        <v>27</v>
      </c>
      <c r="B18" s="71"/>
      <c r="C18" s="72"/>
      <c r="D18" s="73"/>
      <c r="E18" s="71"/>
      <c r="F18" s="72"/>
      <c r="G18" s="73"/>
      <c r="H18" s="71"/>
      <c r="I18" s="72"/>
      <c r="J18" s="73"/>
      <c r="K18" s="71"/>
      <c r="L18" s="72"/>
      <c r="M18" s="73"/>
    </row>
    <row r="19" spans="1:13" s="52" customFormat="1" ht="26.25" customHeight="1" x14ac:dyDescent="0.2">
      <c r="A19" s="53" t="s">
        <v>25</v>
      </c>
      <c r="B19" s="71"/>
      <c r="C19" s="72"/>
      <c r="D19" s="73"/>
      <c r="E19" s="71"/>
      <c r="F19" s="72"/>
      <c r="G19" s="73"/>
      <c r="H19" s="71"/>
      <c r="I19" s="72"/>
      <c r="J19" s="73"/>
      <c r="K19" s="71"/>
      <c r="L19" s="72"/>
      <c r="M19" s="73"/>
    </row>
    <row r="20" spans="1:13" s="52" customFormat="1" x14ac:dyDescent="0.2">
      <c r="A20" s="53" t="s">
        <v>26</v>
      </c>
      <c r="B20" s="71"/>
      <c r="C20" s="72"/>
      <c r="D20" s="73"/>
      <c r="E20" s="71"/>
      <c r="F20" s="72"/>
      <c r="G20" s="73"/>
      <c r="H20" s="71"/>
      <c r="I20" s="72"/>
      <c r="J20" s="73"/>
      <c r="K20" s="71"/>
      <c r="L20" s="72"/>
      <c r="M20" s="73"/>
    </row>
    <row r="21" spans="1:13" s="50" customFormat="1" ht="7.5" customHeight="1" x14ac:dyDescent="0.2">
      <c r="A21" s="51"/>
      <c r="B21" s="51"/>
      <c r="C21" s="51"/>
      <c r="D21" s="51"/>
      <c r="E21" s="51"/>
      <c r="F21" s="51"/>
      <c r="G21" s="51"/>
      <c r="H21" s="51"/>
      <c r="I21" s="51"/>
      <c r="J21" s="51"/>
      <c r="K21" s="51"/>
      <c r="L21" s="51"/>
      <c r="M21" s="51"/>
    </row>
    <row r="22" spans="1:13" s="49" customFormat="1" ht="6.75" customHeight="1" x14ac:dyDescent="0.2"/>
    <row r="24" spans="1:13" x14ac:dyDescent="0.2">
      <c r="A24" s="48"/>
      <c r="G24" s="45"/>
      <c r="H24" s="45"/>
    </row>
    <row r="25" spans="1:13" x14ac:dyDescent="0.2">
      <c r="A25" s="47" t="s">
        <v>29</v>
      </c>
      <c r="G25" s="45"/>
      <c r="H25" s="45"/>
      <c r="I25" s="45"/>
      <c r="J25" s="45"/>
    </row>
    <row r="26" spans="1:13" x14ac:dyDescent="0.2">
      <c r="A26" s="46"/>
      <c r="B26" s="46"/>
      <c r="C26" s="46"/>
      <c r="G26" s="45"/>
      <c r="H26" s="45"/>
      <c r="I26" s="45"/>
      <c r="J26" s="45"/>
    </row>
    <row r="27" spans="1:13" x14ac:dyDescent="0.2">
      <c r="A27" s="46"/>
      <c r="B27" s="46"/>
      <c r="C27" s="46"/>
      <c r="G27" s="45"/>
      <c r="H27" s="45"/>
      <c r="I27" s="45"/>
      <c r="J27" s="45"/>
    </row>
    <row r="28" spans="1:13" x14ac:dyDescent="0.2">
      <c r="A28" s="46"/>
      <c r="B28" s="46"/>
      <c r="C28" s="46"/>
      <c r="G28" s="45"/>
      <c r="H28" s="45"/>
      <c r="I28" s="45"/>
      <c r="J28" s="45"/>
    </row>
    <row r="29" spans="1:13" x14ac:dyDescent="0.2">
      <c r="A29" s="46"/>
      <c r="B29" s="46"/>
      <c r="C29" s="46"/>
      <c r="G29" s="45"/>
      <c r="H29" s="45"/>
      <c r="I29" s="45"/>
      <c r="J29" s="45"/>
    </row>
    <row r="30" spans="1:13" x14ac:dyDescent="0.2">
      <c r="A30" s="46"/>
      <c r="B30" s="46"/>
      <c r="C30" s="46"/>
      <c r="G30" s="45"/>
      <c r="H30" s="45"/>
      <c r="I30" s="45"/>
      <c r="J30" s="45"/>
    </row>
    <row r="31" spans="1:13" x14ac:dyDescent="0.2">
      <c r="I31" s="45"/>
      <c r="J31" s="45"/>
      <c r="K31" s="45"/>
      <c r="L31" s="45"/>
    </row>
    <row r="32" spans="1:13" x14ac:dyDescent="0.2">
      <c r="I32" s="45"/>
      <c r="J32" s="45"/>
      <c r="K32" s="45"/>
      <c r="L32" s="45"/>
      <c r="M32" s="45"/>
    </row>
    <row r="33" spans="12:13" x14ac:dyDescent="0.2">
      <c r="L33" s="45"/>
      <c r="M33" s="45"/>
    </row>
    <row r="34" spans="12:13" x14ac:dyDescent="0.2">
      <c r="L34" s="45"/>
      <c r="M34" s="45"/>
    </row>
    <row r="35" spans="12:13" x14ac:dyDescent="0.2">
      <c r="L35" s="45"/>
      <c r="M35" s="45"/>
    </row>
    <row r="36" spans="12:13" x14ac:dyDescent="0.2">
      <c r="L36" s="45"/>
      <c r="M36" s="45"/>
    </row>
    <row r="49" spans="1:1" x14ac:dyDescent="0.2">
      <c r="A49" s="44" t="s">
        <v>28</v>
      </c>
    </row>
  </sheetData>
  <mergeCells count="42">
    <mergeCell ref="A1:I1"/>
    <mergeCell ref="H12:J12"/>
    <mergeCell ref="B14:D14"/>
    <mergeCell ref="E14:G14"/>
    <mergeCell ref="H14:J14"/>
    <mergeCell ref="B3:D3"/>
    <mergeCell ref="B4:D4"/>
    <mergeCell ref="A2:I2"/>
    <mergeCell ref="A5:B5"/>
    <mergeCell ref="B6:I6"/>
    <mergeCell ref="K12:M12"/>
    <mergeCell ref="B13:D13"/>
    <mergeCell ref="E13:G13"/>
    <mergeCell ref="H13:J13"/>
    <mergeCell ref="K13:M13"/>
    <mergeCell ref="B12:D12"/>
    <mergeCell ref="E12:G12"/>
    <mergeCell ref="B15:D15"/>
    <mergeCell ref="B16:D16"/>
    <mergeCell ref="E17:G17"/>
    <mergeCell ref="H17:J17"/>
    <mergeCell ref="B17:D17"/>
    <mergeCell ref="K14:M14"/>
    <mergeCell ref="E18:G18"/>
    <mergeCell ref="H18:J18"/>
    <mergeCell ref="E20:G20"/>
    <mergeCell ref="H20:J20"/>
    <mergeCell ref="E15:G15"/>
    <mergeCell ref="K17:M17"/>
    <mergeCell ref="E16:G16"/>
    <mergeCell ref="H16:J16"/>
    <mergeCell ref="K16:M16"/>
    <mergeCell ref="K20:M20"/>
    <mergeCell ref="E19:G19"/>
    <mergeCell ref="H19:J19"/>
    <mergeCell ref="H15:J15"/>
    <mergeCell ref="K15:M15"/>
    <mergeCell ref="K19:M19"/>
    <mergeCell ref="K18:M18"/>
    <mergeCell ref="B18:D18"/>
    <mergeCell ref="B19:D19"/>
    <mergeCell ref="B20:D20"/>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Cabiran, Eric</cp:lastModifiedBy>
  <cp:lastPrinted>2013-06-21T21:40:12Z</cp:lastPrinted>
  <dcterms:created xsi:type="dcterms:W3CDTF">2013-06-21T21:38:22Z</dcterms:created>
  <dcterms:modified xsi:type="dcterms:W3CDTF">2021-12-01T17:45:09Z</dcterms:modified>
</cp:coreProperties>
</file>