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17 Hilton Hotel Housekeeping Services - SELENE CISNEROS\"/>
    </mc:Choice>
  </mc:AlternateContent>
  <bookViews>
    <workbookView xWindow="0" yWindow="0" windowWidth="28800" windowHeight="1363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4" r:id="rId7"/>
    <sheet name="Summary" sheetId="1" r:id="rId8"/>
    <sheet name="Evaluation" sheetId="12" r:id="rId9"/>
  </sheets>
  <calcPr calcId="152511"/>
</workbook>
</file>

<file path=xl/calcChain.xml><?xml version="1.0" encoding="utf-8"?>
<calcChain xmlns="http://schemas.openxmlformats.org/spreadsheetml/2006/main">
  <c r="H5" i="4" l="1"/>
  <c r="H6" i="4"/>
  <c r="H4" i="4"/>
  <c r="N7" i="1" l="1"/>
  <c r="I7" i="1"/>
  <c r="P7" i="1" s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H7" i="1"/>
  <c r="G7" i="1"/>
  <c r="F7" i="1"/>
  <c r="E7" i="1"/>
  <c r="D7" i="1"/>
  <c r="C7" i="1"/>
  <c r="H6" i="11"/>
  <c r="H5" i="11"/>
  <c r="H4" i="11"/>
  <c r="H6" i="10"/>
  <c r="H5" i="10"/>
  <c r="H4" i="10"/>
  <c r="H6" i="9"/>
  <c r="H5" i="9"/>
  <c r="H4" i="9"/>
  <c r="H6" i="5"/>
  <c r="H5" i="5"/>
  <c r="H4" i="5"/>
  <c r="H6" i="3"/>
  <c r="H5" i="3"/>
  <c r="H4" i="3"/>
  <c r="L7" i="1" l="1"/>
  <c r="M7" i="1" s="1"/>
  <c r="L9" i="1"/>
  <c r="M9" i="1" s="1"/>
  <c r="L8" i="1"/>
  <c r="M8" i="1" s="1"/>
  <c r="L6" i="1"/>
  <c r="N8" i="1" l="1"/>
  <c r="N9" i="1"/>
  <c r="H5" i="2"/>
  <c r="H6" i="2"/>
  <c r="H4" i="2"/>
  <c r="B7" i="1" s="1"/>
  <c r="A8" i="1" l="1"/>
  <c r="A9" i="1"/>
  <c r="A7" i="1"/>
  <c r="I9" i="1" l="1"/>
  <c r="P9" i="1" s="1"/>
  <c r="I8" i="1"/>
  <c r="P8" i="1" s="1"/>
  <c r="Q7" i="1" s="1"/>
  <c r="Q8" i="1" l="1"/>
  <c r="Q9" i="1"/>
  <c r="J8" i="1"/>
  <c r="J9" i="1"/>
  <c r="J7" i="1"/>
</calcChain>
</file>

<file path=xl/sharedStrings.xml><?xml version="1.0" encoding="utf-8"?>
<sst xmlns="http://schemas.openxmlformats.org/spreadsheetml/2006/main" count="105" uniqueCount="45">
  <si>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</si>
  <si>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</si>
  <si>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</si>
  <si>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</si>
  <si>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</si>
  <si>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</si>
  <si>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</si>
  <si>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</si>
  <si>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</si>
  <si>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</si>
  <si>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</si>
  <si>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</si>
  <si>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</si>
  <si>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</si>
  <si>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</si>
  <si>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</si>
  <si>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</si>
  <si>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</si>
  <si>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</si>
  <si>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</si>
  <si>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</si>
  <si>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</si>
  <si>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</si>
  <si>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</si>
  <si>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First Choice Temporary Service</t>
  </si>
  <si>
    <t>Sentinel Maintenance, a Kleen-Tech Company</t>
  </si>
  <si>
    <t>Well Done Services</t>
  </si>
  <si>
    <t>RFP 730-22017 Hilton Hotel Housekeeping Service</t>
  </si>
  <si>
    <t xml:space="preserve">University of Houston Evaluation Matrix </t>
  </si>
  <si>
    <t xml:space="preserve">RFP730-22017 Hilton Hotel Housekeeping Services </t>
  </si>
  <si>
    <t>Name</t>
  </si>
  <si>
    <t>Evaluation Due Date</t>
  </si>
  <si>
    <t>Friday, November 5, 2021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</si>
  <si>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</si>
  <si>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</si>
  <si>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</si>
  <si>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</si>
  <si>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</si>
  <si>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Reputation of the vendor and of the vendor’s goods or services</t>
  </si>
  <si>
    <t xml:space="preserve">Experience working with “major hotel chains” </t>
  </si>
  <si>
    <t>The vendor’s past performance with higher education</t>
  </si>
  <si>
    <t>Points (1-5)</t>
  </si>
  <si>
    <t xml:space="preserve">Committee Members: </t>
  </si>
  <si>
    <t>Updated: 10/19</t>
  </si>
  <si>
    <t>List Purchase Price **ONLY EVALUATOR 7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</si>
</sst>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35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25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1" fillId="0" borderId="0" xfId="98" applyFont="1" applyFill="1" applyAlignment="1">
      <alignment horizontal="left"/>
    </xf>
    <xf numFmtId="0" fontId="12" fillId="25" borderId="0" xfId="98" applyFont="1" applyFill="1"/>
    <xf numFmtId="0" fontId="41" fillId="25" borderId="0" xfId="0" applyFont="1" applyFill="1" applyBorder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0" fontId="40" fillId="25" borderId="0" xfId="0" applyFont="1" applyFill="1" applyBorder="1" applyAlignment="1"/>
    <xf numFmtId="0" fontId="44" fillId="25" borderId="0" xfId="102" applyFont="1" applyFill="1"/>
    <xf numFmtId="0" fontId="41" fillId="25" borderId="0" xfId="0" applyFont="1" applyFill="1" applyBorder="1" applyAlignment="1"/>
    <xf numFmtId="0" fontId="45" fillId="25" borderId="0" xfId="98" applyFont="1" applyFill="1"/>
    <xf numFmtId="0" fontId="43" fillId="25" borderId="0" xfId="102" applyFill="1"/>
    <xf numFmtId="0" fontId="13" fillId="25" borderId="0" xfId="98" applyFont="1" applyFill="1" applyAlignment="1">
      <alignment horizontal="center"/>
    </xf>
    <xf numFmtId="0" fontId="45" fillId="27" borderId="16" xfId="98" applyFont="1" applyFill="1" applyBorder="1" applyAlignment="1">
      <alignment horizontal="left"/>
    </xf>
    <xf numFmtId="0" fontId="45" fillId="27" borderId="17" xfId="98" applyFont="1" applyFill="1" applyBorder="1" applyAlignment="1">
      <alignment horizontal="left"/>
    </xf>
    <xf numFmtId="0" fontId="45" fillId="27" borderId="18" xfId="98" applyFont="1" applyFill="1" applyBorder="1" applyAlignment="1">
      <alignment horizontal="left"/>
    </xf>
    <xf numFmtId="0" fontId="46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7" fillId="25" borderId="0" xfId="98" applyFont="1" applyFill="1" applyAlignment="1">
      <alignment wrapText="1"/>
    </xf>
    <xf numFmtId="0" fontId="47" fillId="24" borderId="19" xfId="98" applyFont="1" applyFill="1" applyBorder="1" applyAlignment="1">
      <alignment horizontal="center" wrapText="1"/>
    </xf>
    <xf numFmtId="0" fontId="47" fillId="24" borderId="20" xfId="98" applyFont="1" applyFill="1" applyBorder="1" applyAlignment="1">
      <alignment horizontal="center" wrapText="1"/>
    </xf>
    <xf numFmtId="0" fontId="47" fillId="24" borderId="21" xfId="98" applyFont="1" applyFill="1" applyBorder="1" applyAlignment="1">
      <alignment horizontal="center" wrapText="1"/>
    </xf>
    <xf numFmtId="0" fontId="47" fillId="25" borderId="0" xfId="98" applyFont="1" applyFill="1" applyAlignment="1">
      <alignment horizontal="center" wrapText="1"/>
    </xf>
    <xf numFmtId="0" fontId="48" fillId="25" borderId="11" xfId="98" applyFont="1" applyFill="1" applyBorder="1" applyAlignment="1">
      <alignment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8" fillId="25" borderId="12" xfId="98" applyFont="1" applyFill="1" applyBorder="1" applyAlignment="1">
      <alignment wrapText="1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49" fillId="25" borderId="0" xfId="98" applyFont="1" applyFill="1"/>
    <xf numFmtId="0" fontId="13" fillId="25" borderId="0" xfId="98" applyFont="1" applyFill="1" applyAlignment="1">
      <alignment wrapText="1"/>
    </xf>
    <xf numFmtId="0" fontId="50" fillId="0" borderId="0" xfId="0" applyFont="1" applyAlignment="1">
      <alignment horizontal="left"/>
    </xf>
    <xf numFmtId="0" fontId="48" fillId="25" borderId="0" xfId="98" applyFont="1" applyFill="1"/>
    <xf numFmtId="0" fontId="39" fillId="25" borderId="0" xfId="98" applyFont="1" applyFill="1"/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5</xdr:col>
          <xdr:colOff>352425</xdr:colOff>
          <xdr:row>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45" sqref="C45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1" x14ac:dyDescent="0.2">
      <c r="A4" s="48" t="s">
        <v>24</v>
      </c>
      <c r="B4" s="48"/>
      <c r="C4" s="48"/>
      <c r="D4" s="39">
        <v>0</v>
      </c>
      <c r="E4" s="39">
        <v>16</v>
      </c>
      <c r="F4" s="39">
        <v>28</v>
      </c>
      <c r="G4" s="39">
        <v>8</v>
      </c>
      <c r="H4" s="12">
        <f>SUM(D4:G4)</f>
        <v>52</v>
      </c>
    </row>
    <row r="5" spans="1:11" x14ac:dyDescent="0.2">
      <c r="A5" s="48" t="s">
        <v>25</v>
      </c>
      <c r="B5" s="48"/>
      <c r="C5" s="48"/>
      <c r="D5" s="39">
        <v>0</v>
      </c>
      <c r="E5" s="39">
        <v>12</v>
      </c>
      <c r="F5" s="39">
        <v>28</v>
      </c>
      <c r="G5" s="39">
        <v>6</v>
      </c>
      <c r="H5" s="12">
        <f>SUM(D5:G5)</f>
        <v>46</v>
      </c>
      <c r="K5" s="5"/>
    </row>
    <row r="6" spans="1:11" x14ac:dyDescent="0.2">
      <c r="A6" s="48" t="s">
        <v>26</v>
      </c>
      <c r="B6" s="48"/>
      <c r="C6" s="48"/>
      <c r="D6" s="39">
        <v>0</v>
      </c>
      <c r="E6" s="39">
        <v>12</v>
      </c>
      <c r="F6" s="39">
        <v>14</v>
      </c>
      <c r="G6" s="39">
        <v>3</v>
      </c>
      <c r="H6" s="12">
        <f>SUM(D6:G6)</f>
        <v>29</v>
      </c>
      <c r="K6" s="5"/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4" sqref="D4:G6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0">
        <v>0</v>
      </c>
      <c r="E4" s="40">
        <v>20</v>
      </c>
      <c r="F4" s="40">
        <v>35</v>
      </c>
      <c r="G4" s="40">
        <v>10</v>
      </c>
      <c r="H4" s="12">
        <f>SUM(D4:G4)</f>
        <v>65</v>
      </c>
    </row>
    <row r="5" spans="1:10" x14ac:dyDescent="0.2">
      <c r="A5" s="48" t="s">
        <v>25</v>
      </c>
      <c r="B5" s="48"/>
      <c r="C5" s="48"/>
      <c r="D5" s="40">
        <v>0</v>
      </c>
      <c r="E5" s="40">
        <v>4</v>
      </c>
      <c r="F5" s="40">
        <v>21</v>
      </c>
      <c r="G5" s="40">
        <v>2</v>
      </c>
      <c r="H5" s="12">
        <f>SUM(D5:G5)</f>
        <v>27</v>
      </c>
    </row>
    <row r="6" spans="1:10" x14ac:dyDescent="0.2">
      <c r="A6" s="48" t="s">
        <v>26</v>
      </c>
      <c r="B6" s="48"/>
      <c r="C6" s="48"/>
      <c r="D6" s="40">
        <v>0</v>
      </c>
      <c r="E6" s="40">
        <v>4</v>
      </c>
      <c r="F6" s="40">
        <v>7</v>
      </c>
      <c r="G6" s="40">
        <v>2</v>
      </c>
      <c r="H6" s="12">
        <f>SUM(D6:G6)</f>
        <v>13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23" sqref="I23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6">
        <v>0</v>
      </c>
      <c r="E4" s="46">
        <v>20</v>
      </c>
      <c r="F4" s="46">
        <v>35</v>
      </c>
      <c r="G4" s="46">
        <v>10</v>
      </c>
      <c r="H4" s="12">
        <f>SUM(D4:G4)</f>
        <v>65</v>
      </c>
    </row>
    <row r="5" spans="1:10" x14ac:dyDescent="0.2">
      <c r="A5" s="48" t="s">
        <v>25</v>
      </c>
      <c r="B5" s="48"/>
      <c r="C5" s="48"/>
      <c r="D5" s="46">
        <v>0</v>
      </c>
      <c r="E5" s="46">
        <v>4</v>
      </c>
      <c r="F5" s="46">
        <v>7</v>
      </c>
      <c r="G5" s="46">
        <v>2</v>
      </c>
      <c r="H5" s="12">
        <f>SUM(D5:G5)</f>
        <v>13</v>
      </c>
    </row>
    <row r="6" spans="1:10" x14ac:dyDescent="0.2">
      <c r="A6" s="48" t="s">
        <v>26</v>
      </c>
      <c r="B6" s="48"/>
      <c r="C6" s="48"/>
      <c r="D6" s="46">
        <v>0</v>
      </c>
      <c r="E6" s="46">
        <v>4</v>
      </c>
      <c r="F6" s="46">
        <v>7</v>
      </c>
      <c r="G6" s="46">
        <v>2</v>
      </c>
      <c r="H6" s="12">
        <f>SUM(D6:G6)</f>
        <v>13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30" sqref="H30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5">
        <v>0</v>
      </c>
      <c r="E4" s="45">
        <v>20</v>
      </c>
      <c r="F4" s="45">
        <v>35</v>
      </c>
      <c r="G4" s="45">
        <v>10</v>
      </c>
      <c r="H4" s="12">
        <f>SUM(D4:G4)</f>
        <v>65</v>
      </c>
    </row>
    <row r="5" spans="1:10" x14ac:dyDescent="0.2">
      <c r="A5" s="48" t="s">
        <v>25</v>
      </c>
      <c r="B5" s="48"/>
      <c r="C5" s="48"/>
      <c r="D5" s="45">
        <v>0</v>
      </c>
      <c r="E5" s="45">
        <v>4</v>
      </c>
      <c r="F5" s="45">
        <v>7</v>
      </c>
      <c r="G5" s="45">
        <v>2</v>
      </c>
      <c r="H5" s="12">
        <f>SUM(D5:G5)</f>
        <v>13</v>
      </c>
    </row>
    <row r="6" spans="1:10" x14ac:dyDescent="0.2">
      <c r="A6" s="48" t="s">
        <v>26</v>
      </c>
      <c r="B6" s="48"/>
      <c r="C6" s="48"/>
      <c r="D6" s="45">
        <v>0</v>
      </c>
      <c r="E6" s="45">
        <v>4</v>
      </c>
      <c r="F6" s="45">
        <v>7</v>
      </c>
      <c r="G6" s="45">
        <v>2</v>
      </c>
      <c r="H6" s="12">
        <f>SUM(D6:G6)</f>
        <v>13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29" sqref="H29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4">
        <v>0</v>
      </c>
      <c r="E4" s="44">
        <v>12</v>
      </c>
      <c r="F4" s="44">
        <v>21</v>
      </c>
      <c r="G4" s="44">
        <v>6</v>
      </c>
      <c r="H4" s="12">
        <f>SUM(D4:G4)</f>
        <v>39</v>
      </c>
    </row>
    <row r="5" spans="1:10" x14ac:dyDescent="0.2">
      <c r="A5" s="48" t="s">
        <v>25</v>
      </c>
      <c r="B5" s="48"/>
      <c r="C5" s="48"/>
      <c r="D5" s="44">
        <v>0</v>
      </c>
      <c r="E5" s="44">
        <v>12</v>
      </c>
      <c r="F5" s="44">
        <v>35</v>
      </c>
      <c r="G5" s="44">
        <v>2</v>
      </c>
      <c r="H5" s="12">
        <f>SUM(D5:G5)</f>
        <v>49</v>
      </c>
    </row>
    <row r="6" spans="1:10" x14ac:dyDescent="0.2">
      <c r="A6" s="48" t="s">
        <v>26</v>
      </c>
      <c r="B6" s="48"/>
      <c r="C6" s="48"/>
      <c r="D6" s="44">
        <v>0</v>
      </c>
      <c r="E6" s="44">
        <v>8</v>
      </c>
      <c r="F6" s="44">
        <v>7</v>
      </c>
      <c r="G6" s="44">
        <v>8</v>
      </c>
      <c r="H6" s="12">
        <f>SUM(D6:G6)</f>
        <v>23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32" sqref="J32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3">
        <v>0</v>
      </c>
      <c r="E4" s="43">
        <v>16</v>
      </c>
      <c r="F4" s="43">
        <v>28</v>
      </c>
      <c r="G4" s="43">
        <v>6</v>
      </c>
      <c r="H4" s="12">
        <f>SUM(D4:G4)</f>
        <v>50</v>
      </c>
    </row>
    <row r="5" spans="1:10" x14ac:dyDescent="0.2">
      <c r="A5" s="48" t="s">
        <v>25</v>
      </c>
      <c r="B5" s="48"/>
      <c r="C5" s="48"/>
      <c r="D5" s="43">
        <v>0</v>
      </c>
      <c r="E5" s="43">
        <v>16</v>
      </c>
      <c r="F5" s="43">
        <v>35</v>
      </c>
      <c r="G5" s="43">
        <v>4</v>
      </c>
      <c r="H5" s="12">
        <f>SUM(D5:G5)</f>
        <v>55</v>
      </c>
    </row>
    <row r="6" spans="1:10" x14ac:dyDescent="0.2">
      <c r="A6" s="48" t="s">
        <v>26</v>
      </c>
      <c r="B6" s="48"/>
      <c r="C6" s="48"/>
      <c r="D6" s="43">
        <v>0</v>
      </c>
      <c r="E6" s="43">
        <v>16</v>
      </c>
      <c r="F6" s="43">
        <v>7</v>
      </c>
      <c r="G6" s="43">
        <v>2</v>
      </c>
      <c r="H6" s="12">
        <f>SUM(D6:G6)</f>
        <v>25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"/>
  <sheetViews>
    <sheetView tabSelected="1" workbookViewId="0">
      <selection activeCell="I33" sqref="I33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48" t="s">
        <v>24</v>
      </c>
      <c r="B4" s="48"/>
      <c r="C4" s="48"/>
      <c r="D4" s="42">
        <v>28</v>
      </c>
      <c r="E4" s="41">
        <v>18</v>
      </c>
      <c r="F4" s="41">
        <v>30.800000000000004</v>
      </c>
      <c r="G4" s="41">
        <v>8.4</v>
      </c>
      <c r="H4" s="12">
        <f>SUM(E4:G4)</f>
        <v>57.2</v>
      </c>
    </row>
    <row r="5" spans="1:10" x14ac:dyDescent="0.2">
      <c r="A5" s="48" t="s">
        <v>25</v>
      </c>
      <c r="B5" s="48"/>
      <c r="C5" s="48"/>
      <c r="D5" s="42">
        <v>9.7999999999999989</v>
      </c>
      <c r="E5" s="41">
        <v>8</v>
      </c>
      <c r="F5" s="41">
        <v>21</v>
      </c>
      <c r="G5" s="41">
        <v>5</v>
      </c>
      <c r="H5" s="12">
        <f>SUM(E5:G5)</f>
        <v>34</v>
      </c>
    </row>
    <row r="6" spans="1:10" x14ac:dyDescent="0.2">
      <c r="A6" s="48" t="s">
        <v>26</v>
      </c>
      <c r="B6" s="48"/>
      <c r="C6" s="48"/>
      <c r="D6" s="42">
        <v>9.7999999999999989</v>
      </c>
      <c r="E6" s="41">
        <v>8</v>
      </c>
      <c r="F6" s="41">
        <v>9.7999999999999989</v>
      </c>
      <c r="G6" s="41">
        <v>3</v>
      </c>
      <c r="H6" s="12">
        <f t="shared" ref="H6" si="0">SUM(E6:G6)</f>
        <v>20.799999999999997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Q14" sqref="Q14"/>
    </sheetView>
  </sheetViews>
  <sheetFormatPr defaultRowHeight="15" x14ac:dyDescent="0.2"/>
  <cols>
    <col min="1" max="1" width="33" style="17" customWidth="1"/>
    <col min="2" max="9" width="7.7109375" style="17" customWidth="1"/>
    <col min="10" max="11" width="7.5703125" style="17" customWidth="1"/>
    <col min="12" max="14" width="7.7109375" style="17" customWidth="1"/>
    <col min="15" max="16384" width="9.140625" style="17"/>
  </cols>
  <sheetData>
    <row r="1" spans="1:17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4"/>
      <c r="K1" s="16"/>
      <c r="L1" s="16"/>
    </row>
    <row r="2" spans="1:17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4"/>
      <c r="K2" s="16"/>
      <c r="L2" s="16"/>
    </row>
    <row r="3" spans="1:17" ht="15.75" x14ac:dyDescent="0.25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16"/>
      <c r="L3" s="16"/>
    </row>
    <row r="4" spans="1:17" x14ac:dyDescent="0.2">
      <c r="A4" s="15"/>
      <c r="B4" s="15"/>
      <c r="C4" s="15"/>
      <c r="D4" s="15"/>
      <c r="E4" s="15"/>
      <c r="F4" s="15"/>
      <c r="G4" s="15"/>
      <c r="H4" s="15"/>
      <c r="I4" s="18"/>
      <c r="J4" s="18"/>
      <c r="K4" s="19"/>
      <c r="L4" s="19"/>
    </row>
    <row r="5" spans="1:17" ht="15.75" x14ac:dyDescent="0.25">
      <c r="I5" s="49" t="s">
        <v>20</v>
      </c>
      <c r="J5" s="49"/>
      <c r="K5" s="20"/>
      <c r="L5" s="21"/>
      <c r="M5" s="50" t="s">
        <v>21</v>
      </c>
      <c r="N5" s="50"/>
      <c r="O5" s="21"/>
      <c r="P5" s="49" t="s">
        <v>22</v>
      </c>
      <c r="Q5" s="49"/>
    </row>
    <row r="6" spans="1:17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4" t="s">
        <v>8</v>
      </c>
      <c r="I6" s="23" t="s">
        <v>15</v>
      </c>
      <c r="J6" s="36" t="s">
        <v>16</v>
      </c>
      <c r="L6" s="24" t="str">
        <f>H6</f>
        <v>Evaluator 7</v>
      </c>
      <c r="M6" s="23" t="s">
        <v>18</v>
      </c>
      <c r="N6" s="36" t="s">
        <v>17</v>
      </c>
      <c r="P6" s="23" t="s">
        <v>1</v>
      </c>
      <c r="Q6" s="36" t="s">
        <v>19</v>
      </c>
    </row>
    <row r="7" spans="1:17" ht="16.5" customHeight="1" x14ac:dyDescent="0.2">
      <c r="A7" s="33" t="str">
        <f>'Evaluator 7'!A4:D4</f>
        <v>First Choice Temporary Service</v>
      </c>
      <c r="B7" s="26">
        <f>'Evaluator 1'!H4</f>
        <v>52</v>
      </c>
      <c r="C7" s="26">
        <f>'Evaluator 2'!H4</f>
        <v>65</v>
      </c>
      <c r="D7" s="26">
        <f>'Evaluator 3'!H4</f>
        <v>65</v>
      </c>
      <c r="E7" s="26">
        <f>'Evaluator 4'!H4</f>
        <v>65</v>
      </c>
      <c r="F7" s="26">
        <f>'Evaluator 5'!H4</f>
        <v>39</v>
      </c>
      <c r="G7" s="26">
        <f>'Evaluator 6'!H4</f>
        <v>50</v>
      </c>
      <c r="H7" s="27">
        <f>'Evaluator 7'!H4</f>
        <v>57.2</v>
      </c>
      <c r="I7" s="26">
        <f>AVERAGE(B7:H7)</f>
        <v>56.171428571428571</v>
      </c>
      <c r="J7" s="37">
        <f>RANK(I7,$I$7:$I$9,0)</f>
        <v>1</v>
      </c>
      <c r="L7" s="29">
        <f>'Evaluator 7'!D4</f>
        <v>28</v>
      </c>
      <c r="M7" s="26">
        <f>AVERAGE(L7)</f>
        <v>28</v>
      </c>
      <c r="N7" s="37">
        <f>RANK(M7,$M$7:$M$9,0)</f>
        <v>1</v>
      </c>
      <c r="P7" s="30">
        <f>I7+M7</f>
        <v>84.171428571428578</v>
      </c>
      <c r="Q7" s="37">
        <f>RANK(P7,$P$7:$P$9,0)</f>
        <v>1</v>
      </c>
    </row>
    <row r="8" spans="1:17" ht="16.5" customHeight="1" x14ac:dyDescent="0.2">
      <c r="A8" s="34" t="str">
        <f>'Evaluator 7'!A5:D5</f>
        <v>Sentinel Maintenance, a Kleen-Tech Company</v>
      </c>
      <c r="B8" s="26">
        <f>'Evaluator 1'!H5</f>
        <v>46</v>
      </c>
      <c r="C8" s="26">
        <f>'Evaluator 2'!H5</f>
        <v>27</v>
      </c>
      <c r="D8" s="26">
        <f>'Evaluator 3'!H5</f>
        <v>13</v>
      </c>
      <c r="E8" s="26">
        <f>'Evaluator 4'!H5</f>
        <v>13</v>
      </c>
      <c r="F8" s="26">
        <f>'Evaluator 5'!H5</f>
        <v>49</v>
      </c>
      <c r="G8" s="26">
        <f>'Evaluator 6'!H5</f>
        <v>55</v>
      </c>
      <c r="H8" s="27">
        <f>'Evaluator 7'!H5</f>
        <v>34</v>
      </c>
      <c r="I8" s="28">
        <f>AVERAGE(B8:H8)</f>
        <v>33.857142857142854</v>
      </c>
      <c r="J8" s="38">
        <f>RANK(I8,$I$7:$I$9,0)</f>
        <v>2</v>
      </c>
      <c r="L8" s="31">
        <f>'Evaluator 7'!D5</f>
        <v>9.7999999999999989</v>
      </c>
      <c r="M8" s="28">
        <f t="shared" ref="M8:M9" si="0">AVERAGE(L8)</f>
        <v>9.7999999999999989</v>
      </c>
      <c r="N8" s="38">
        <f>RANK(M8,$M$7:$M$9,0)</f>
        <v>2</v>
      </c>
      <c r="P8" s="32">
        <f t="shared" ref="P8:P9" si="1">I8+M8</f>
        <v>43.657142857142851</v>
      </c>
      <c r="Q8" s="38">
        <f>RANK(P8,$P$7:$P$9,0)</f>
        <v>2</v>
      </c>
    </row>
    <row r="9" spans="1:17" ht="16.5" customHeight="1" x14ac:dyDescent="0.2">
      <c r="A9" s="34" t="str">
        <f>'Evaluator 7'!A6:D6</f>
        <v>Well Done Services</v>
      </c>
      <c r="B9" s="26">
        <f>'Evaluator 1'!H6</f>
        <v>29</v>
      </c>
      <c r="C9" s="26">
        <f>'Evaluator 2'!H6</f>
        <v>13</v>
      </c>
      <c r="D9" s="26">
        <f>'Evaluator 3'!H6</f>
        <v>13</v>
      </c>
      <c r="E9" s="26">
        <f>'Evaluator 4'!H6</f>
        <v>13</v>
      </c>
      <c r="F9" s="26">
        <f>'Evaluator 5'!H6</f>
        <v>23</v>
      </c>
      <c r="G9" s="26">
        <f>'Evaluator 6'!H6</f>
        <v>25</v>
      </c>
      <c r="H9" s="27">
        <f>'Evaluator 7'!H6</f>
        <v>20.799999999999997</v>
      </c>
      <c r="I9" s="28">
        <f>AVERAGE(B9:H9)</f>
        <v>19.542857142857144</v>
      </c>
      <c r="J9" s="38">
        <f>RANK(I9,$I$7:$I$9,0)</f>
        <v>3</v>
      </c>
      <c r="L9" s="31">
        <f>'Evaluator 7'!D6</f>
        <v>9.7999999999999989</v>
      </c>
      <c r="M9" s="28">
        <f t="shared" si="0"/>
        <v>9.7999999999999989</v>
      </c>
      <c r="N9" s="38">
        <f>RANK(M9,$M$7:$M$9,0)</f>
        <v>2</v>
      </c>
      <c r="P9" s="32">
        <f t="shared" si="1"/>
        <v>29.342857142857142</v>
      </c>
      <c r="Q9" s="38">
        <f>RANK(P9,$P$7:$P$9,0)</f>
        <v>3</v>
      </c>
    </row>
    <row r="28" spans="1:1" x14ac:dyDescent="0.2">
      <c r="A28" s="35" t="s">
        <v>23</v>
      </c>
    </row>
    <row r="29" spans="1:1" x14ac:dyDescent="0.2">
      <c r="A29" s="35"/>
    </row>
  </sheetData>
  <mergeCells count="4">
    <mergeCell ref="P5:Q5"/>
    <mergeCell ref="I5:J5"/>
    <mergeCell ref="M5:N5"/>
    <mergeCell ref="A3:J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workbookViewId="0">
      <selection activeCell="E35" sqref="A28:E35"/>
    </sheetView>
  </sheetViews>
  <sheetFormatPr defaultRowHeight="12.75" x14ac:dyDescent="0.2"/>
  <cols>
    <col min="1" max="1" width="37.42578125" style="54" customWidth="1"/>
    <col min="2" max="13" width="9.5703125" style="54" customWidth="1"/>
    <col min="14" max="16384" width="9.140625" style="54"/>
  </cols>
  <sheetData>
    <row r="1" spans="1:10" ht="15.75" customHeight="1" x14ac:dyDescent="0.25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5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x14ac:dyDescent="0.2">
      <c r="A3" s="57" t="s">
        <v>30</v>
      </c>
      <c r="B3" s="58"/>
      <c r="C3" s="58"/>
      <c r="D3" s="58"/>
    </row>
    <row r="4" spans="1:10" x14ac:dyDescent="0.2">
      <c r="A4" s="57" t="s">
        <v>31</v>
      </c>
      <c r="B4" s="59" t="s">
        <v>32</v>
      </c>
      <c r="C4" s="59"/>
      <c r="D4" s="59"/>
      <c r="E4" s="60"/>
    </row>
    <row r="5" spans="1:10" ht="20.25" customHeight="1" x14ac:dyDescent="0.25">
      <c r="A5" s="61" t="s">
        <v>33</v>
      </c>
      <c r="D5" s="62"/>
      <c r="E5" s="60"/>
    </row>
    <row r="6" spans="1:10" ht="21.75" customHeight="1" x14ac:dyDescent="0.25">
      <c r="A6" s="61"/>
      <c r="B6" s="63"/>
      <c r="D6" s="62"/>
      <c r="E6" s="60"/>
    </row>
    <row r="9" spans="1:10" ht="15" customHeight="1" x14ac:dyDescent="0.25">
      <c r="B9" s="64"/>
    </row>
    <row r="10" spans="1:10" ht="15" customHeight="1" x14ac:dyDescent="0.25">
      <c r="B10" s="64"/>
    </row>
    <row r="11" spans="1:10" ht="15" customHeight="1" x14ac:dyDescent="0.25">
      <c r="B11" s="64"/>
    </row>
    <row r="12" spans="1:10" ht="15" customHeight="1" x14ac:dyDescent="0.25">
      <c r="B12" s="64"/>
    </row>
    <row r="16" spans="1:10" ht="13.5" thickBot="1" x14ac:dyDescent="0.25"/>
    <row r="17" spans="1:13" s="65" customFormat="1" ht="13.5" thickBot="1" x14ac:dyDescent="0.25">
      <c r="B17" s="66" t="s">
        <v>34</v>
      </c>
      <c r="C17" s="67"/>
      <c r="D17" s="68"/>
      <c r="E17" s="66" t="s">
        <v>35</v>
      </c>
      <c r="F17" s="67"/>
      <c r="G17" s="68"/>
      <c r="H17" s="66" t="s">
        <v>36</v>
      </c>
      <c r="I17" s="67"/>
      <c r="J17" s="68"/>
      <c r="K17" s="66" t="s">
        <v>37</v>
      </c>
      <c r="L17" s="67"/>
      <c r="M17" s="68"/>
    </row>
    <row r="18" spans="1:13" s="65" customFormat="1" ht="66.75" customHeight="1" x14ac:dyDescent="0.2">
      <c r="B18" s="69" t="s">
        <v>44</v>
      </c>
      <c r="C18" s="70"/>
      <c r="D18" s="71"/>
      <c r="E18" s="72" t="s">
        <v>38</v>
      </c>
      <c r="F18" s="70"/>
      <c r="G18" s="71"/>
      <c r="H18" s="72" t="s">
        <v>39</v>
      </c>
      <c r="I18" s="70"/>
      <c r="J18" s="71"/>
      <c r="K18" s="72" t="s">
        <v>40</v>
      </c>
      <c r="L18" s="70"/>
      <c r="M18" s="71"/>
    </row>
    <row r="19" spans="1:13" s="77" customFormat="1" ht="11.25" customHeight="1" x14ac:dyDescent="0.2">
      <c r="A19" s="73"/>
      <c r="B19" s="74" t="s">
        <v>41</v>
      </c>
      <c r="C19" s="75"/>
      <c r="D19" s="76"/>
      <c r="E19" s="74" t="s">
        <v>41</v>
      </c>
      <c r="F19" s="75"/>
      <c r="G19" s="76"/>
      <c r="H19" s="74" t="s">
        <v>41</v>
      </c>
      <c r="I19" s="75"/>
      <c r="J19" s="76"/>
      <c r="K19" s="74" t="s">
        <v>41</v>
      </c>
      <c r="L19" s="75"/>
      <c r="M19" s="76"/>
    </row>
    <row r="20" spans="1:13" s="77" customFormat="1" ht="24" x14ac:dyDescent="0.2">
      <c r="A20" s="78" t="s">
        <v>24</v>
      </c>
      <c r="B20" s="79"/>
      <c r="C20" s="80"/>
      <c r="D20" s="81"/>
      <c r="E20" s="79"/>
      <c r="F20" s="80"/>
      <c r="G20" s="81"/>
      <c r="H20" s="79"/>
      <c r="I20" s="80"/>
      <c r="J20" s="81"/>
      <c r="K20" s="79"/>
      <c r="L20" s="80"/>
      <c r="M20" s="81"/>
    </row>
    <row r="21" spans="1:13" s="77" customFormat="1" ht="24" x14ac:dyDescent="0.2">
      <c r="A21" s="82" t="s">
        <v>25</v>
      </c>
      <c r="B21" s="83"/>
      <c r="C21" s="84"/>
      <c r="D21" s="85"/>
      <c r="E21" s="83"/>
      <c r="F21" s="84"/>
      <c r="G21" s="85"/>
      <c r="H21" s="83"/>
      <c r="I21" s="84"/>
      <c r="J21" s="85"/>
      <c r="K21" s="83"/>
      <c r="L21" s="84"/>
      <c r="M21" s="85"/>
    </row>
    <row r="22" spans="1:13" s="77" customFormat="1" x14ac:dyDescent="0.2">
      <c r="A22" s="82" t="s">
        <v>26</v>
      </c>
      <c r="B22" s="83"/>
      <c r="C22" s="84"/>
      <c r="D22" s="85"/>
      <c r="E22" s="83"/>
      <c r="F22" s="84"/>
      <c r="G22" s="85"/>
      <c r="H22" s="83"/>
      <c r="I22" s="84"/>
      <c r="J22" s="85"/>
      <c r="K22" s="83"/>
      <c r="L22" s="84"/>
      <c r="M22" s="85"/>
    </row>
    <row r="23" spans="1:13" s="87" customFormat="1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s="88" customFormat="1" x14ac:dyDescent="0.2"/>
    <row r="26" spans="1:13" x14ac:dyDescent="0.2">
      <c r="A26" s="89"/>
      <c r="G26" s="90"/>
      <c r="H26" s="90"/>
    </row>
    <row r="27" spans="1:13" x14ac:dyDescent="0.2">
      <c r="A27" s="91" t="s">
        <v>42</v>
      </c>
      <c r="G27" s="90"/>
      <c r="H27" s="90"/>
      <c r="I27" s="90"/>
      <c r="J27" s="90"/>
    </row>
    <row r="28" spans="1:13" ht="15" x14ac:dyDescent="0.25">
      <c r="A28" s="92"/>
      <c r="B28" s="92"/>
      <c r="C28" s="64"/>
      <c r="G28" s="90"/>
      <c r="H28" s="90"/>
      <c r="I28" s="90"/>
      <c r="J28" s="90"/>
    </row>
    <row r="29" spans="1:13" ht="15" x14ac:dyDescent="0.25">
      <c r="A29" s="92"/>
      <c r="B29" s="92"/>
      <c r="C29" s="64"/>
      <c r="G29" s="90"/>
      <c r="H29" s="90"/>
      <c r="I29" s="90"/>
      <c r="J29" s="90"/>
    </row>
    <row r="30" spans="1:13" ht="15" x14ac:dyDescent="0.25">
      <c r="A30" s="92"/>
      <c r="B30" s="92"/>
      <c r="C30" s="64"/>
      <c r="G30" s="90"/>
      <c r="H30" s="90"/>
      <c r="I30" s="90"/>
      <c r="J30" s="90"/>
    </row>
    <row r="31" spans="1:13" ht="15" x14ac:dyDescent="0.25">
      <c r="A31" s="92"/>
      <c r="B31" s="92"/>
      <c r="C31" s="64"/>
      <c r="G31" s="90"/>
      <c r="H31" s="90"/>
      <c r="I31" s="90"/>
      <c r="J31" s="90"/>
    </row>
    <row r="32" spans="1:13" ht="15" x14ac:dyDescent="0.25">
      <c r="A32" s="92"/>
      <c r="B32" s="92"/>
      <c r="C32" s="64"/>
      <c r="G32" s="90"/>
      <c r="H32" s="90"/>
      <c r="I32" s="90"/>
      <c r="J32" s="90"/>
    </row>
    <row r="33" spans="1:13" ht="15" x14ac:dyDescent="0.25">
      <c r="A33" s="92"/>
      <c r="B33" s="92"/>
      <c r="C33" s="64"/>
      <c r="G33" s="90"/>
      <c r="H33" s="90"/>
      <c r="I33" s="90"/>
      <c r="J33" s="90"/>
    </row>
    <row r="34" spans="1:13" ht="15" x14ac:dyDescent="0.25">
      <c r="A34" s="92"/>
      <c r="B34" s="92"/>
      <c r="C34" s="64"/>
      <c r="G34" s="90"/>
      <c r="H34" s="90"/>
      <c r="I34" s="90"/>
      <c r="J34" s="90"/>
    </row>
    <row r="35" spans="1:13" x14ac:dyDescent="0.2">
      <c r="I35" s="90"/>
      <c r="J35" s="90"/>
      <c r="K35" s="90"/>
      <c r="L35" s="90"/>
    </row>
    <row r="36" spans="1:13" x14ac:dyDescent="0.2">
      <c r="I36" s="90"/>
      <c r="J36" s="90"/>
      <c r="K36" s="90"/>
      <c r="L36" s="90"/>
      <c r="M36" s="90"/>
    </row>
    <row r="37" spans="1:13" x14ac:dyDescent="0.2">
      <c r="L37" s="90"/>
      <c r="M37" s="90"/>
    </row>
    <row r="38" spans="1:13" x14ac:dyDescent="0.2">
      <c r="L38" s="90"/>
      <c r="M38" s="90"/>
    </row>
    <row r="39" spans="1:13" x14ac:dyDescent="0.2">
      <c r="L39" s="90"/>
      <c r="M39" s="90"/>
    </row>
    <row r="40" spans="1:13" x14ac:dyDescent="0.2">
      <c r="L40" s="90"/>
      <c r="M40" s="90"/>
    </row>
    <row r="53" spans="1:1" x14ac:dyDescent="0.2">
      <c r="A53" s="93" t="s">
        <v>43</v>
      </c>
    </row>
  </sheetData>
  <mergeCells count="28">
    <mergeCell ref="B22:D22"/>
    <mergeCell ref="E22:G22"/>
    <mergeCell ref="H22:J22"/>
    <mergeCell ref="K22:M22"/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5</xdr:col>
                    <xdr:colOff>352425</xdr:colOff>
                    <xdr:row>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2021-11-16T17:51:41Z</dcterms:modified>
</cp:coreProperties>
</file>