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3_Active Procurement\FY2022\Formal Solicitations\RFP730-22014 Cullen Boulevard Hardscape Improvements - HASAN JAMIL\Evaluations\"/>
    </mc:Choice>
  </mc:AlternateContent>
  <bookViews>
    <workbookView xWindow="0" yWindow="0" windowWidth="28800" windowHeight="14235" tabRatio="722" activeTab="7"/>
  </bookViews>
  <sheets>
    <sheet name="1" sheetId="2" r:id="rId1"/>
    <sheet name="2" sheetId="3" r:id="rId2"/>
    <sheet name="3" sheetId="5" r:id="rId3"/>
    <sheet name="4" sheetId="9" r:id="rId4"/>
    <sheet name="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D7" i="10" l="1"/>
  <c r="J7" i="10" s="1"/>
  <c r="F10" i="1" s="1"/>
  <c r="D6" i="10"/>
  <c r="J6" i="10" s="1"/>
  <c r="F9" i="1" s="1"/>
  <c r="D5" i="10"/>
  <c r="J5" i="10" s="1"/>
  <c r="F8" i="1" s="1"/>
  <c r="D4" i="10"/>
  <c r="J4" i="10" s="1"/>
  <c r="F7" i="1" s="1"/>
  <c r="D7" i="9"/>
  <c r="D6" i="9"/>
  <c r="D5" i="9"/>
  <c r="D4" i="9"/>
  <c r="D7" i="5"/>
  <c r="D6" i="5"/>
  <c r="J6" i="5" s="1"/>
  <c r="D9" i="1" s="1"/>
  <c r="D5" i="5"/>
  <c r="J5" i="5" s="1"/>
  <c r="D8" i="1" s="1"/>
  <c r="D4" i="5"/>
  <c r="J4" i="5" s="1"/>
  <c r="D7" i="1" s="1"/>
  <c r="D7" i="3"/>
  <c r="D6" i="3"/>
  <c r="D5" i="3"/>
  <c r="D4" i="3"/>
  <c r="D5" i="2"/>
  <c r="D6" i="2"/>
  <c r="D7" i="2"/>
  <c r="J7" i="2" s="1"/>
  <c r="B10" i="1" s="1"/>
  <c r="D4" i="2"/>
  <c r="J4" i="2" s="1"/>
  <c r="B7" i="1" s="1"/>
  <c r="B8" i="1"/>
  <c r="E9" i="1"/>
  <c r="E10" i="1"/>
  <c r="A6" i="13"/>
  <c r="A7" i="13"/>
  <c r="A8" i="13"/>
  <c r="A5" i="13"/>
  <c r="J7" i="9"/>
  <c r="J6" i="9"/>
  <c r="J5" i="9"/>
  <c r="E8" i="1" s="1"/>
  <c r="J4" i="9"/>
  <c r="E7" i="1" s="1"/>
  <c r="J7" i="5"/>
  <c r="D10" i="1" s="1"/>
  <c r="J7" i="3"/>
  <c r="C10" i="1" s="1"/>
  <c r="J6" i="3"/>
  <c r="C9" i="1" s="1"/>
  <c r="J5" i="3"/>
  <c r="C8" i="1" s="1"/>
  <c r="J4" i="3"/>
  <c r="C7" i="1" s="1"/>
  <c r="J5" i="2"/>
  <c r="J6" i="2"/>
  <c r="B9" i="1" s="1"/>
  <c r="J9" i="1" l="1"/>
  <c r="K9" i="1"/>
  <c r="L9" i="1"/>
  <c r="K7" i="1"/>
  <c r="J6" i="1"/>
  <c r="K6" i="1"/>
  <c r="L6" i="1"/>
  <c r="M6" i="1"/>
  <c r="I6" i="1"/>
  <c r="M9" i="1" l="1"/>
  <c r="M10" i="1"/>
  <c r="L10" i="1"/>
  <c r="L7" i="1"/>
  <c r="L8" i="1"/>
  <c r="K8" i="1"/>
  <c r="K10" i="1"/>
  <c r="J10" i="1"/>
  <c r="J8" i="1"/>
  <c r="J7" i="1"/>
  <c r="M7" i="1"/>
  <c r="M8" i="1"/>
  <c r="I9" i="1"/>
  <c r="I8" i="1"/>
  <c r="I10" i="1"/>
  <c r="I7" i="1" l="1"/>
  <c r="D5" i="13"/>
  <c r="E5" i="13" s="1"/>
  <c r="E8" i="13" l="1"/>
  <c r="E7" i="13"/>
  <c r="E6" i="13"/>
  <c r="A8" i="1" l="1"/>
  <c r="A9" i="1"/>
  <c r="A10" i="1"/>
  <c r="A7" i="1"/>
  <c r="N7" i="1" l="1"/>
  <c r="N9" i="1"/>
  <c r="N8" i="1"/>
  <c r="N10" i="1"/>
  <c r="O8" i="1" l="1"/>
  <c r="O9" i="1"/>
  <c r="O7" i="1"/>
  <c r="O10"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<sst xmlns="http://schemas.openxmlformats.org/spreadsheetml/2006/main" count="111" uniqueCount="53">
  <si>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</si>
  <si>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</si>
  <si>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</si>
  <si>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</si>
  <si>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</si>
  <si>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</si>
  <si>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</si>
  <si>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</si>
  <si>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</si>
  <si>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</si>
  <si>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</si>
  <si>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</si>
  <si>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</si>
  <si>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</si>
  <si>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</si>
  <si>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</si>
  <si>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 xml:space="preserve">Bidders </t>
  </si>
  <si>
    <t xml:space="preserve">Bidders Amount </t>
  </si>
  <si>
    <t>Lowest cost</t>
  </si>
  <si>
    <t>Score</t>
  </si>
  <si>
    <t>Points</t>
  </si>
  <si>
    <t>RATIO FORMULA:  Points x (Lowest Cost / Bidders Amount)</t>
  </si>
  <si>
    <t>Avg of comm rank per vendor</t>
  </si>
  <si>
    <t>Total</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</si>
  <si>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</si>
  <si>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Brown &amp; Root</t>
  </si>
  <si>
    <t>E-Contractors</t>
  </si>
  <si>
    <t>Gadberry</t>
  </si>
  <si>
    <t>Noble</t>
  </si>
  <si>
    <t>RFP730-22014 Cullen Boulevard Hardscape Improvements</t>
  </si>
  <si>
    <t>University of Houston Evaluation Matrix $1 Million+</t>
  </si>
  <si>
    <t>Name</t>
  </si>
  <si>
    <t>Evaluation Due Date</t>
  </si>
  <si>
    <t>4/8/2022 @ 11 AM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</si>
  <si>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</si>
  <si>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</si>
  <si>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</si>
  <si>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</si>
  <si>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</si>
  <si>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</si>
  <si>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</si>
  <si>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</si>
  <si>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</si>
  <si>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</si>
  <si>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CRITERION 1: Respondent’s Cost and Delivery Proposal (Section 4.2)
**ONLY PURCHASING WILL EVALUATE COST**</t>
  </si>
  <si>
    <t>CRITERION 2: Respondent’s qualifications and experience with a focus on renovations with short durations completed for the University of Houston System (including any component university) or other institutions of higher education (Section 4.3)</t>
  </si>
  <si>
    <t>CRITERION 3: Respondent’s qualifications and experience of Proposed Construction Team (Section 4.4)</t>
  </si>
  <si>
    <t>CRITERION 4: Respondent’s construction and execution plan (Section 4.5)</t>
  </si>
  <si>
    <t>CRITERION 5: Respondent’s project planning and scheduling (Section 4.6)</t>
  </si>
  <si>
    <t>CRITERION 6: Respondent’s safety management program (Section 4.7)</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</si>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</sst>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3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4">
    <xf numFmtId="0" fontId="0" fillId="0" borderId="0"/>
    <xf numFmtId="44" fontId="19" fillId="0" borderId="0" applyFont="0" applyFill="0" applyBorder="0" applyAlignment="0" applyProtection="0"/>
    <xf numFmtId="0" fontId="19" fillId="0" borderId="0"/>
    <xf numFmtId="0" fontId="16" fillId="0" borderId="0"/>
    <xf numFmtId="0" fontId="16" fillId="0" borderId="0"/>
    <xf numFmtId="0" fontId="19" fillId="2" borderId="1" applyNumberFormat="0" applyFont="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20" fillId="2" borderId="1" applyNumberFormat="0" applyFont="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5" fillId="0" borderId="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9" fillId="0" borderId="0"/>
    <xf numFmtId="0" fontId="19" fillId="2" borderId="1" applyNumberFormat="0" applyFont="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19" fillId="0" borderId="0"/>
    <xf numFmtId="0" fontId="19" fillId="2" borderId="1" applyNumberFormat="0" applyFont="0" applyAlignment="0" applyProtection="0"/>
    <xf numFmtId="0" fontId="7" fillId="0" borderId="0"/>
    <xf numFmtId="0" fontId="6" fillId="0" borderId="0"/>
    <xf numFmtId="0" fontId="6" fillId="0" borderId="0"/>
    <xf numFmtId="0" fontId="5" fillId="0" borderId="0"/>
    <xf numFmtId="0" fontId="5" fillId="0" borderId="0"/>
    <xf numFmtId="44" fontId="20" fillId="0" borderId="0" applyFont="0" applyFill="0" applyBorder="0" applyAlignment="0" applyProtection="0"/>
    <xf numFmtId="0" fontId="4" fillId="0" borderId="0"/>
    <xf numFmtId="43" fontId="19" fillId="0" borderId="0" applyFont="0" applyFill="0" applyBorder="0" applyAlignment="0" applyProtection="0"/>
    <xf numFmtId="0" fontId="3" fillId="0" borderId="0"/>
    <xf numFmtId="0" fontId="2" fillId="0" borderId="0"/>
    <xf numFmtId="0" fontId="2" fillId="0" borderId="0"/>
    <xf numFmtId="9" fontId="2" fillId="0" borderId="0" applyFont="0" applyFill="0" applyBorder="0" applyAlignment="0" applyProtection="0"/>
    <xf numFmtId="0" fontId="1" fillId="0" borderId="0"/>
    <xf numFmtId="0" fontId="49" fillId="0" borderId="0" applyNumberFormat="0" applyFill="0" applyBorder="0" applyAlignment="0" applyProtection="0"/>
  </cellStyleXfs>
  <cellXfs count="123">
    <xf numFmtId="0" fontId="0" fillId="0" borderId="0" xfId="0"/>
    <xf numFmtId="0" fontId="0" fillId="0" borderId="0" xfId="0" applyBorder="1"/>
    <xf numFmtId="0" fontId="17" fillId="0" borderId="0" xfId="0" applyFont="1" applyBorder="1" applyAlignment="1"/>
    <xf numFmtId="0" fontId="0" fillId="0" borderId="0" xfId="0" applyBorder="1"/>
    <xf numFmtId="0" fontId="17" fillId="0" borderId="0" xfId="0" applyFont="1" applyBorder="1" applyAlignment="1"/>
    <xf numFmtId="0" fontId="0" fillId="0" borderId="0" xfId="0"/>
    <xf numFmtId="0" fontId="19" fillId="0" borderId="0" xfId="0" applyFont="1"/>
    <xf numFmtId="0" fontId="0" fillId="0" borderId="0" xfId="0"/>
    <xf numFmtId="0" fontId="17" fillId="0" borderId="0" xfId="0" applyFont="1" applyBorder="1" applyAlignment="1">
      <alignment horizontal="left"/>
    </xf>
    <xf numFmtId="0" fontId="41" fillId="0" borderId="0" xfId="0" applyFont="1" applyBorder="1" applyAlignment="1">
      <alignment horizontal="left"/>
    </xf>
    <xf numFmtId="0" fontId="41" fillId="26" borderId="0" xfId="0" applyFont="1" applyFill="1" applyAlignment="1"/>
    <xf numFmtId="0" fontId="42" fillId="26" borderId="0" xfId="0" applyFont="1" applyFill="1"/>
    <xf numFmtId="0" fontId="18" fillId="26" borderId="0" xfId="0" applyFont="1" applyFill="1"/>
    <xf numFmtId="0" fontId="42" fillId="26" borderId="0" xfId="0" applyFont="1" applyFill="1" applyBorder="1"/>
    <xf numFmtId="0" fontId="17" fillId="26" borderId="0" xfId="0" applyFont="1" applyFill="1"/>
    <xf numFmtId="0" fontId="17" fillId="26" borderId="0" xfId="0" applyFont="1" applyFill="1" applyBorder="1" applyAlignment="1">
      <alignment horizontal="left" vertical="center"/>
    </xf>
    <xf numFmtId="0" fontId="17" fillId="26" borderId="0" xfId="0" applyFont="1" applyFill="1" applyBorder="1" applyAlignment="1">
      <alignment horizontal="right" textRotation="90" wrapText="1"/>
    </xf>
    <xf numFmtId="0" fontId="17" fillId="26" borderId="0" xfId="0" applyFont="1" applyFill="1" applyAlignment="1">
      <alignment horizontal="center" vertical="center"/>
    </xf>
    <xf numFmtId="0" fontId="18" fillId="26" borderId="11" xfId="0" applyFont="1" applyFill="1" applyBorder="1" applyAlignment="1">
      <alignment horizontal="right"/>
    </xf>
    <xf numFmtId="0" fontId="18" fillId="26" borderId="11" xfId="0" applyFont="1" applyFill="1" applyBorder="1" applyAlignment="1">
      <alignment horizontal="left"/>
    </xf>
    <xf numFmtId="0" fontId="43" fillId="26" borderId="0" xfId="0" applyFont="1" applyFill="1"/>
    <xf numFmtId="0" fontId="39" fillId="25" borderId="13" xfId="0" applyFont="1" applyFill="1" applyBorder="1" applyAlignment="1">
      <alignment horizontal="right"/>
    </xf>
    <xf numFmtId="0" fontId="38" fillId="25" borderId="14" xfId="0" applyFont="1" applyFill="1" applyBorder="1" applyAlignment="1">
      <alignment horizontal="right" textRotation="90" wrapText="1"/>
    </xf>
    <xf numFmtId="0" fontId="18" fillId="26" borderId="0" xfId="0" applyFont="1" applyFill="1" applyAlignment="1">
      <alignment horizontal="right"/>
    </xf>
    <xf numFmtId="0" fontId="45" fillId="0" borderId="0" xfId="98" applyFont="1" applyAlignment="1"/>
    <xf numFmtId="0" fontId="41" fillId="26" borderId="0" xfId="0" applyFont="1" applyFill="1" applyAlignment="1">
      <alignment horizontal="right"/>
    </xf>
    <xf numFmtId="2" fontId="0" fillId="0" borderId="0" xfId="0" applyNumberFormat="1"/>
    <xf numFmtId="0" fontId="18" fillId="26" borderId="11" xfId="0" applyFont="1" applyFill="1" applyBorder="1"/>
    <xf numFmtId="0" fontId="18" fillId="26" borderId="12" xfId="0" applyFont="1" applyFill="1" applyBorder="1"/>
    <xf numFmtId="0" fontId="17" fillId="26" borderId="14" xfId="0" applyFont="1" applyFill="1" applyBorder="1" applyAlignment="1">
      <alignment horizontal="right" textRotation="90" wrapText="1"/>
    </xf>
    <xf numFmtId="0" fontId="18" fillId="26" borderId="13" xfId="0" applyFont="1" applyFill="1" applyBorder="1" applyAlignment="1">
      <alignment horizontal="right"/>
    </xf>
    <xf numFmtId="0" fontId="18" fillId="26" borderId="22" xfId="0" applyFont="1" applyFill="1" applyBorder="1" applyAlignment="1">
      <alignment horizontal="right"/>
    </xf>
    <xf numFmtId="0" fontId="45" fillId="0" borderId="21" xfId="98" applyFont="1" applyBorder="1" applyAlignment="1">
      <alignment vertical="center"/>
    </xf>
    <xf numFmtId="0" fontId="0" fillId="0" borderId="0" xfId="0" applyFill="1"/>
    <xf numFmtId="44" fontId="40" fillId="24" borderId="0" xfId="105" applyFont="1" applyFill="1"/>
    <xf numFmtId="2" fontId="18" fillId="26" borderId="11" xfId="0" applyNumberFormat="1" applyFont="1" applyFill="1" applyBorder="1"/>
    <xf numFmtId="0" fontId="39" fillId="24" borderId="13" xfId="0" applyFont="1" applyFill="1" applyBorder="1" applyAlignment="1">
      <alignment horizontal="right"/>
    </xf>
    <xf numFmtId="0" fontId="18" fillId="24" borderId="12" xfId="0" applyFont="1" applyFill="1" applyBorder="1"/>
    <xf numFmtId="0" fontId="18" fillId="24" borderId="22" xfId="0" applyFont="1" applyFill="1" applyBorder="1" applyAlignment="1">
      <alignment horizontal="right"/>
    </xf>
    <xf numFmtId="2" fontId="19" fillId="0" borderId="0" xfId="98" applyNumberFormat="1" applyFont="1"/>
    <xf numFmtId="0" fontId="18" fillId="24" borderId="11" xfId="0" applyFont="1" applyFill="1" applyBorder="1" applyAlignment="1">
      <alignment horizontal="right"/>
    </xf>
    <xf numFmtId="0" fontId="18" fillId="24" borderId="11" xfId="0" applyFont="1" applyFill="1" applyBorder="1" applyAlignment="1">
      <alignment horizontal="left"/>
    </xf>
    <xf numFmtId="0" fontId="18" fillId="24" borderId="0" xfId="0" applyFont="1" applyFill="1"/>
    <xf numFmtId="2" fontId="18" fillId="24" borderId="11" xfId="0" applyNumberFormat="1" applyFont="1" applyFill="1" applyBorder="1"/>
    <xf numFmtId="0" fontId="19" fillId="0" borderId="0" xfId="98" applyFont="1"/>
    <xf numFmtId="0" fontId="45" fillId="0" borderId="10" xfId="110" applyFont="1" applyBorder="1" applyAlignment="1">
      <alignment horizontal="right"/>
    </xf>
    <xf numFmtId="0" fontId="47" fillId="0" borderId="10" xfId="110" applyFont="1" applyFill="1" applyBorder="1" applyAlignment="1">
      <alignment horizontal="right"/>
    </xf>
    <xf numFmtId="0" fontId="46" fillId="0" borderId="0" xfId="98" applyFont="1" applyFill="1" applyBorder="1"/>
    <xf numFmtId="0" fontId="19" fillId="0" borderId="0" xfId="98" applyFont="1"/>
    <xf numFmtId="0" fontId="19" fillId="0" borderId="0" xfId="98" applyFont="1"/>
    <xf numFmtId="0" fontId="19" fillId="0" borderId="0" xfId="98" applyFont="1"/>
    <xf numFmtId="0" fontId="19" fillId="0" borderId="0" xfId="98" applyFont="1"/>
    <xf numFmtId="0" fontId="45" fillId="0" borderId="0" xfId="98" applyFont="1" applyAlignment="1">
      <alignment horizontal="left"/>
    </xf>
    <xf numFmtId="0" fontId="44" fillId="0" borderId="10" xfId="110" applyFont="1" applyBorder="1" applyAlignment="1">
      <alignment horizontal="center"/>
    </xf>
    <xf numFmtId="1" fontId="19" fillId="0" borderId="23" xfId="1" applyNumberFormat="1" applyFont="1" applyBorder="1" applyAlignment="1">
      <alignment horizontal="center" vertical="center"/>
    </xf>
    <xf numFmtId="1" fontId="19" fillId="0" borderId="0" xfId="1" applyNumberFormat="1" applyFont="1" applyAlignment="1">
      <alignment horizontal="center" vertical="center"/>
    </xf>
    <xf numFmtId="44" fontId="40" fillId="0" borderId="23" xfId="105" applyFont="1" applyBorder="1" applyAlignment="1">
      <alignment horizontal="center" vertical="center"/>
    </xf>
    <xf numFmtId="44" fontId="40" fillId="0" borderId="0" xfId="105" applyFont="1" applyAlignment="1">
      <alignment horizontal="center" vertical="center"/>
    </xf>
    <xf numFmtId="0" fontId="45" fillId="24" borderId="21" xfId="98" applyFont="1" applyFill="1" applyBorder="1" applyAlignment="1">
      <alignment horizontal="left" vertical="center"/>
    </xf>
    <xf numFmtId="0" fontId="0" fillId="24" borderId="0" xfId="0" applyFill="1" applyAlignment="1">
      <alignment horizontal="left" wrapText="1"/>
    </xf>
    <xf numFmtId="164" fontId="44" fillId="25" borderId="20" xfId="107" applyNumberFormat="1" applyFont="1" applyFill="1" applyBorder="1" applyAlignment="1">
      <alignment horizontal="left" vertical="center" wrapText="1"/>
    </xf>
    <xf numFmtId="164" fontId="44" fillId="25" borderId="18" xfId="107" applyNumberFormat="1" applyFont="1" applyFill="1" applyBorder="1" applyAlignment="1">
      <alignment horizontal="left" vertical="center" wrapText="1"/>
    </xf>
    <xf numFmtId="164" fontId="44" fillId="25" borderId="16" xfId="107" applyNumberFormat="1" applyFont="1" applyFill="1" applyBorder="1" applyAlignment="1">
      <alignment horizontal="left" vertical="center" wrapText="1"/>
    </xf>
    <xf numFmtId="164" fontId="44" fillId="25" borderId="20" xfId="107" applyNumberFormat="1" applyFont="1" applyFill="1" applyBorder="1" applyAlignment="1">
      <alignment horizontal="right" vertical="center" wrapText="1"/>
    </xf>
    <xf numFmtId="164" fontId="44" fillId="25" borderId="18" xfId="107" applyNumberFormat="1" applyFont="1" applyFill="1" applyBorder="1" applyAlignment="1">
      <alignment horizontal="right" vertical="center" wrapText="1"/>
    </xf>
    <xf numFmtId="164" fontId="44" fillId="25" borderId="16" xfId="107" applyNumberFormat="1" applyFont="1" applyFill="1" applyBorder="1" applyAlignment="1">
      <alignment horizontal="right" vertical="center" wrapText="1"/>
    </xf>
    <xf numFmtId="164" fontId="44" fillId="25" borderId="19" xfId="107" applyNumberFormat="1" applyFont="1" applyFill="1" applyBorder="1" applyAlignment="1">
      <alignment horizontal="right" vertical="center" wrapText="1"/>
    </xf>
    <xf numFmtId="164" fontId="44" fillId="25" borderId="17" xfId="107" applyNumberFormat="1" applyFont="1" applyFill="1" applyBorder="1" applyAlignment="1">
      <alignment horizontal="right" vertical="center" wrapText="1"/>
    </xf>
    <xf numFmtId="164" fontId="44" fillId="25" borderId="15" xfId="107" applyNumberFormat="1" applyFont="1" applyFill="1" applyBorder="1" applyAlignment="1">
      <alignment horizontal="right" vertical="center" wrapText="1"/>
    </xf>
    <xf numFmtId="0" fontId="41" fillId="26" borderId="0" xfId="0" applyFont="1" applyFill="1" applyAlignment="1">
      <alignment horizontal="right"/>
    </xf>
    <xf numFmtId="0" fontId="17" fillId="26" borderId="0" xfId="98" applyFont="1" applyFill="1" applyAlignment="1">
      <alignment horizontal="left" wrapText="1"/>
    </xf>
    <xf numFmtId="0" fontId="17" fillId="26" borderId="0" xfId="98" applyFont="1" applyFill="1" applyAlignment="1">
      <alignment wrapText="1"/>
    </xf>
    <xf numFmtId="0" fontId="19" fillId="26" borderId="0" xfId="98" applyFont="1" applyFill="1"/>
    <xf numFmtId="0" fontId="17" fillId="0" borderId="0" xfId="98" applyFont="1" applyFill="1" applyAlignment="1">
      <alignment horizontal="left"/>
    </xf>
    <xf numFmtId="0" fontId="18" fillId="26" borderId="0" xfId="98" applyFont="1" applyFill="1"/>
    <xf numFmtId="0" fontId="44" fillId="26" borderId="0" xfId="112" applyFont="1" applyFill="1" applyBorder="1" applyAlignment="1">
      <alignment horizontal="left"/>
    </xf>
    <xf numFmtId="0" fontId="19" fillId="24" borderId="0" xfId="112" applyFont="1" applyFill="1" applyBorder="1" applyAlignment="1">
      <alignment horizontal="center"/>
    </xf>
    <xf numFmtId="165" fontId="48" fillId="0" borderId="0" xfId="112" applyNumberFormat="1" applyFont="1" applyFill="1" applyBorder="1" applyAlignment="1">
      <alignment horizontal="center"/>
    </xf>
    <xf numFmtId="0" fontId="48" fillId="26" borderId="0" xfId="112" applyFont="1" applyFill="1" applyBorder="1" applyAlignment="1"/>
    <xf numFmtId="0" fontId="50" fillId="26" borderId="0" xfId="113" applyFont="1" applyFill="1" applyAlignment="1">
      <alignment horizontal="left" wrapText="1"/>
    </xf>
    <xf numFmtId="0" fontId="50" fillId="26" borderId="0" xfId="113" applyFont="1" applyFill="1" applyAlignment="1">
      <alignment wrapText="1"/>
    </xf>
    <xf numFmtId="0" fontId="19" fillId="26" borderId="0" xfId="98" applyFont="1" applyFill="1" applyAlignment="1"/>
    <xf numFmtId="0" fontId="19" fillId="24" borderId="21" xfId="98" applyFont="1" applyFill="1" applyBorder="1" applyAlignment="1">
      <alignment horizontal="center" wrapText="1"/>
    </xf>
    <xf numFmtId="0" fontId="40" fillId="26" borderId="0" xfId="98" applyFont="1" applyFill="1" applyAlignment="1">
      <alignment horizontal="left" wrapText="1"/>
    </xf>
    <xf numFmtId="0" fontId="50" fillId="26" borderId="0" xfId="113" applyFont="1" applyFill="1" applyAlignment="1">
      <alignment horizontal="left"/>
    </xf>
    <xf numFmtId="0" fontId="50" fillId="26" borderId="0" xfId="113" applyFont="1" applyFill="1" applyAlignment="1"/>
    <xf numFmtId="0" fontId="50" fillId="26" borderId="0" xfId="113" applyFont="1" applyFill="1" applyAlignment="1">
      <alignment horizontal="left"/>
    </xf>
    <xf numFmtId="0" fontId="19" fillId="26" borderId="0" xfId="98" applyFont="1" applyFill="1" applyAlignment="1">
      <alignment horizontal="center"/>
    </xf>
    <xf numFmtId="0" fontId="45" fillId="27" borderId="24" xfId="98" applyFont="1" applyFill="1" applyBorder="1" applyAlignment="1">
      <alignment horizontal="left"/>
    </xf>
    <xf numFmtId="0" fontId="45" fillId="27" borderId="23" xfId="98" applyFont="1" applyFill="1" applyBorder="1" applyAlignment="1">
      <alignment horizontal="left"/>
    </xf>
    <xf numFmtId="0" fontId="45" fillId="27" borderId="25" xfId="98" applyFont="1" applyFill="1" applyBorder="1" applyAlignment="1">
      <alignment horizontal="left"/>
    </xf>
    <xf numFmtId="0" fontId="51" fillId="26" borderId="24" xfId="98" applyFont="1" applyFill="1" applyBorder="1" applyAlignment="1">
      <alignment horizontal="left" vertical="top" wrapText="1"/>
    </xf>
    <xf numFmtId="0" fontId="43" fillId="26" borderId="23" xfId="98" applyFont="1" applyFill="1" applyBorder="1" applyAlignment="1">
      <alignment horizontal="left" vertical="top" wrapText="1"/>
    </xf>
    <xf numFmtId="0" fontId="43" fillId="26" borderId="25" xfId="98" applyFont="1" applyFill="1" applyBorder="1" applyAlignment="1">
      <alignment horizontal="left" vertical="top" wrapText="1"/>
    </xf>
    <xf numFmtId="0" fontId="43" fillId="26" borderId="24" xfId="98" applyFont="1" applyFill="1" applyBorder="1" applyAlignment="1">
      <alignment horizontal="left" vertical="top" wrapText="1"/>
    </xf>
    <xf numFmtId="0" fontId="52" fillId="26" borderId="0" xfId="98" applyFont="1" applyFill="1" applyAlignment="1">
      <alignment wrapText="1"/>
    </xf>
    <xf numFmtId="0" fontId="52" fillId="25" borderId="26" xfId="98" applyFont="1" applyFill="1" applyBorder="1" applyAlignment="1">
      <alignment horizontal="center" wrapText="1"/>
    </xf>
    <xf numFmtId="0" fontId="52" fillId="25" borderId="27" xfId="98" applyFont="1" applyFill="1" applyBorder="1" applyAlignment="1">
      <alignment horizontal="center" wrapText="1"/>
    </xf>
    <xf numFmtId="0" fontId="52" fillId="25" borderId="28" xfId="98" applyFont="1" applyFill="1" applyBorder="1" applyAlignment="1">
      <alignment horizontal="center" wrapText="1"/>
    </xf>
    <xf numFmtId="0" fontId="52" fillId="26" borderId="0" xfId="98" applyFont="1" applyFill="1" applyAlignment="1">
      <alignment horizontal="center" wrapText="1"/>
    </xf>
    <xf numFmtId="0" fontId="40" fillId="26" borderId="11" xfId="98" applyFont="1" applyFill="1" applyBorder="1" applyAlignment="1">
      <alignment wrapText="1"/>
    </xf>
    <xf numFmtId="0" fontId="19" fillId="28" borderId="13" xfId="98" applyFont="1" applyFill="1" applyBorder="1" applyAlignment="1">
      <alignment horizontal="center"/>
    </xf>
    <xf numFmtId="0" fontId="19" fillId="28" borderId="11" xfId="98" applyFont="1" applyFill="1" applyBorder="1" applyAlignment="1">
      <alignment horizontal="center"/>
    </xf>
    <xf numFmtId="0" fontId="19" fillId="28" borderId="29" xfId="98" applyFont="1" applyFill="1" applyBorder="1" applyAlignment="1">
      <alignment horizontal="center"/>
    </xf>
    <xf numFmtId="0" fontId="19" fillId="24" borderId="13" xfId="98" applyFont="1" applyFill="1" applyBorder="1" applyAlignment="1">
      <alignment horizontal="center"/>
    </xf>
    <xf numFmtId="0" fontId="19" fillId="24" borderId="11" xfId="98" applyFont="1" applyFill="1" applyBorder="1" applyAlignment="1">
      <alignment horizontal="center"/>
    </xf>
    <xf numFmtId="0" fontId="19" fillId="24" borderId="29" xfId="98" applyFont="1" applyFill="1" applyBorder="1" applyAlignment="1">
      <alignment horizontal="center"/>
    </xf>
    <xf numFmtId="0" fontId="40" fillId="26" borderId="12" xfId="98" applyFont="1" applyFill="1" applyBorder="1" applyAlignment="1">
      <alignment wrapText="1"/>
    </xf>
    <xf numFmtId="0" fontId="19" fillId="28" borderId="22" xfId="98" applyFont="1" applyFill="1" applyBorder="1" applyAlignment="1">
      <alignment horizontal="center"/>
    </xf>
    <xf numFmtId="0" fontId="19" fillId="28" borderId="12" xfId="98" applyFont="1" applyFill="1" applyBorder="1" applyAlignment="1">
      <alignment horizontal="center"/>
    </xf>
    <xf numFmtId="0" fontId="19" fillId="28" borderId="30" xfId="98" applyFont="1" applyFill="1" applyBorder="1" applyAlignment="1">
      <alignment horizontal="center"/>
    </xf>
    <xf numFmtId="0" fontId="19" fillId="24" borderId="22" xfId="98" applyFont="1" applyFill="1" applyBorder="1" applyAlignment="1">
      <alignment horizontal="center"/>
    </xf>
    <xf numFmtId="0" fontId="19" fillId="24" borderId="12" xfId="98" applyFont="1" applyFill="1" applyBorder="1" applyAlignment="1">
      <alignment horizontal="center"/>
    </xf>
    <xf numFmtId="0" fontId="19" fillId="24" borderId="30" xfId="98" applyFont="1" applyFill="1" applyBorder="1" applyAlignment="1">
      <alignment horizontal="center"/>
    </xf>
    <xf numFmtId="0" fontId="19" fillId="28" borderId="0" xfId="98" applyFont="1" applyFill="1" applyBorder="1"/>
    <xf numFmtId="0" fontId="19" fillId="28" borderId="31" xfId="98" applyFont="1" applyFill="1" applyBorder="1"/>
    <xf numFmtId="0" fontId="19" fillId="26" borderId="10" xfId="98" applyFont="1" applyFill="1" applyBorder="1"/>
    <xf numFmtId="0" fontId="47" fillId="26" borderId="0" xfId="98" applyFont="1" applyFill="1"/>
    <xf numFmtId="0" fontId="19" fillId="26" borderId="0" xfId="98" applyFont="1" applyFill="1" applyAlignment="1">
      <alignment wrapText="1"/>
    </xf>
    <xf numFmtId="0" fontId="53" fillId="0" borderId="0" xfId="112" applyFont="1" applyAlignment="1">
      <alignment horizontal="left"/>
    </xf>
    <xf numFmtId="0" fontId="40" fillId="26" borderId="0" xfId="98" applyFont="1" applyFill="1"/>
    <xf numFmtId="0" fontId="49" fillId="26" borderId="0" xfId="113" applyFill="1"/>
    <xf numFmtId="0" fontId="43" fillId="26" borderId="0" xfId="98" applyFont="1" applyFill="1"/>
  </cellXfs>
  <cellStyles count="114">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7"/>
    <cellStyle name="Currency" xfId="105" builtinId="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3"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2"/>
    <cellStyle name="Normal 4 12" xfId="104"/>
    <cellStyle name="Normal 4 13" xfId="11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9"/>
    <cellStyle name="Normal 9" xfId="112"/>
    <cellStyle name="Note 2" xfId="5"/>
    <cellStyle name="Note 3" xfId="89"/>
    <cellStyle name="Note 4" xfId="42"/>
    <cellStyle name="Note 4 2" xfId="99"/>
    <cellStyle name="Output 2" xfId="84"/>
    <cellStyle name="Output 3" xfId="43"/>
    <cellStyle name="Percent 2" xfId="111"/>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D4" sqref="D4:D7"/>
    </sheetView>
  </sheetViews>
  <sheetFormatPr defaultRowHeight="12.75" x14ac:dyDescent="0.2"/>
  <cols>
    <col min="1" max="3" width="9.42578125" customWidth="1"/>
    <col min="4" max="7" width="8.85546875" customWidth="1"/>
    <col min="8" max="9" width="8.85546875" style="7" customWidth="1"/>
    <col min="10" max="10" width="15" style="7" bestFit="1" customWidth="1"/>
  </cols>
  <sheetData>
    <row r="1" spans="1:12" ht="15.75" x14ac:dyDescent="0.25">
      <c r="A1" s="9" t="s">
        <v>0</v>
      </c>
      <c r="B1" s="8"/>
      <c r="C1" s="8"/>
      <c r="D1" s="8"/>
      <c r="E1" s="4"/>
      <c r="F1" s="4"/>
      <c r="G1" s="4"/>
      <c r="H1" s="4"/>
      <c r="I1" s="4"/>
      <c r="J1" s="4"/>
    </row>
    <row r="2" spans="1:12" ht="15.75" x14ac:dyDescent="0.25">
      <c r="A2" s="2"/>
      <c r="B2" s="1"/>
      <c r="C2" s="3"/>
      <c r="D2" s="3"/>
      <c r="E2" s="3"/>
      <c r="F2" s="3"/>
      <c r="G2" s="3"/>
      <c r="H2" s="3"/>
      <c r="I2" s="3"/>
      <c r="J2" s="3"/>
      <c r="K2" s="3"/>
    </row>
    <row r="3" spans="1:12" s="6" customFormat="1" x14ac:dyDescent="0.2">
      <c r="A3" s="53"/>
      <c r="B3" s="53"/>
      <c r="C3" s="53"/>
      <c r="D3" s="45" t="s">
        <v>6</v>
      </c>
      <c r="E3" s="45" t="s">
        <v>7</v>
      </c>
      <c r="F3" s="45" t="s">
        <v>8</v>
      </c>
      <c r="G3" s="45" t="s">
        <v>9</v>
      </c>
      <c r="H3" s="45" t="s">
        <v>10</v>
      </c>
      <c r="I3" s="45" t="s">
        <v>11</v>
      </c>
      <c r="J3" s="46" t="s">
        <v>23</v>
      </c>
    </row>
    <row r="4" spans="1:12" x14ac:dyDescent="0.2">
      <c r="A4" s="52" t="s">
        <v>25</v>
      </c>
      <c r="B4" s="52"/>
      <c r="C4" s="52"/>
      <c r="D4" s="39">
        <f>'Pricing Score Calculation'!E5</f>
        <v>24.881597880414496</v>
      </c>
      <c r="E4" s="44">
        <v>13.6</v>
      </c>
      <c r="F4" s="44">
        <v>10.199999999999999</v>
      </c>
      <c r="G4" s="44">
        <v>6.8</v>
      </c>
      <c r="H4" s="44">
        <v>10.199999999999999</v>
      </c>
      <c r="I4" s="44">
        <v>8.8000000000000007</v>
      </c>
      <c r="J4" s="47">
        <f>SUM(D4:I4)</f>
        <v>74.481597880414498</v>
      </c>
    </row>
    <row r="5" spans="1:12" x14ac:dyDescent="0.2">
      <c r="A5" s="52" t="s">
        <v>26</v>
      </c>
      <c r="B5" s="52"/>
      <c r="C5" s="52"/>
      <c r="D5" s="39">
        <f>'Pricing Score Calculation'!E6</f>
        <v>30</v>
      </c>
      <c r="E5" s="44">
        <v>10</v>
      </c>
      <c r="F5" s="44">
        <v>7.5</v>
      </c>
      <c r="G5" s="44">
        <v>5</v>
      </c>
      <c r="H5" s="44">
        <v>10.199999999999999</v>
      </c>
      <c r="I5" s="44">
        <v>6.8</v>
      </c>
      <c r="J5" s="47">
        <f t="shared" ref="J5:J7" si="0">SUM(D5:I5)</f>
        <v>69.5</v>
      </c>
      <c r="L5" s="5"/>
    </row>
    <row r="6" spans="1:12" x14ac:dyDescent="0.2">
      <c r="A6" s="52" t="s">
        <v>27</v>
      </c>
      <c r="B6" s="52"/>
      <c r="C6" s="52"/>
      <c r="D6" s="39">
        <f>'Pricing Score Calculation'!E7</f>
        <v>24.432623419332106</v>
      </c>
      <c r="E6" s="44">
        <v>17.600000000000001</v>
      </c>
      <c r="F6" s="44">
        <v>10.5</v>
      </c>
      <c r="G6" s="44">
        <v>7</v>
      </c>
      <c r="H6" s="44">
        <v>10.199999999999999</v>
      </c>
      <c r="I6" s="44">
        <v>6.8</v>
      </c>
      <c r="J6" s="47">
        <f t="shared" si="0"/>
        <v>76.532623419332111</v>
      </c>
      <c r="L6" s="5"/>
    </row>
    <row r="7" spans="1:12" x14ac:dyDescent="0.2">
      <c r="A7" s="52" t="s">
        <v>28</v>
      </c>
      <c r="B7" s="52"/>
      <c r="C7" s="52"/>
      <c r="D7" s="39">
        <f>'Pricing Score Calculation'!E8</f>
        <v>22.450020234722782</v>
      </c>
      <c r="E7" s="44">
        <v>10</v>
      </c>
      <c r="F7" s="44">
        <v>10.199999999999999</v>
      </c>
      <c r="G7" s="44">
        <v>5</v>
      </c>
      <c r="H7" s="44">
        <v>10.199999999999999</v>
      </c>
      <c r="I7" s="44">
        <v>6.8</v>
      </c>
      <c r="J7" s="47">
        <f t="shared" si="0"/>
        <v>64.650020234722788</v>
      </c>
    </row>
  </sheetData>
  <mergeCells count="5">
    <mergeCell ref="A6:C6"/>
    <mergeCell ref="A7:C7"/>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workbookViewId="0">
      <selection activeCell="D4" sqref="D4:D7"/>
    </sheetView>
  </sheetViews>
  <sheetFormatPr defaultRowHeight="12.75" x14ac:dyDescent="0.2"/>
  <cols>
    <col min="11" max="11" width="14.42578125" bestFit="1" customWidth="1"/>
  </cols>
  <sheetData>
    <row r="1" spans="1:21" ht="15.75" x14ac:dyDescent="0.25">
      <c r="A1" s="9" t="s">
        <v>0</v>
      </c>
      <c r="B1" s="8"/>
      <c r="C1" s="8"/>
      <c r="D1" s="8"/>
      <c r="E1" s="4"/>
      <c r="F1" s="4"/>
      <c r="G1" s="4"/>
      <c r="H1" s="4"/>
      <c r="I1" s="4"/>
    </row>
    <row r="2" spans="1:21" ht="15.75" x14ac:dyDescent="0.25">
      <c r="A2" s="4"/>
      <c r="B2" s="3"/>
      <c r="C2" s="3"/>
      <c r="D2" s="3"/>
      <c r="E2" s="3"/>
      <c r="F2" s="3"/>
      <c r="G2" s="3"/>
      <c r="H2" s="3"/>
      <c r="I2" s="3"/>
    </row>
    <row r="3" spans="1:21" x14ac:dyDescent="0.2">
      <c r="A3" s="53"/>
      <c r="B3" s="53"/>
      <c r="C3" s="53"/>
      <c r="D3" s="45" t="s">
        <v>6</v>
      </c>
      <c r="E3" s="45" t="s">
        <v>7</v>
      </c>
      <c r="F3" s="45" t="s">
        <v>8</v>
      </c>
      <c r="G3" s="45" t="s">
        <v>9</v>
      </c>
      <c r="H3" s="45" t="s">
        <v>10</v>
      </c>
      <c r="I3" s="45" t="s">
        <v>11</v>
      </c>
      <c r="J3" s="46" t="s">
        <v>23</v>
      </c>
      <c r="K3" s="6"/>
      <c r="L3" s="6"/>
      <c r="M3" s="6"/>
      <c r="N3" s="6"/>
      <c r="O3" s="6"/>
      <c r="P3" s="6"/>
      <c r="Q3" s="6"/>
      <c r="R3" s="6"/>
      <c r="S3" s="6"/>
      <c r="T3" s="6"/>
      <c r="U3" s="6"/>
    </row>
    <row r="4" spans="1:21" x14ac:dyDescent="0.2">
      <c r="A4" s="52" t="s">
        <v>25</v>
      </c>
      <c r="B4" s="52"/>
      <c r="C4" s="52"/>
      <c r="D4" s="39">
        <f>'Pricing Score Calculation'!E5</f>
        <v>24.881597880414496</v>
      </c>
      <c r="E4" s="48">
        <v>12</v>
      </c>
      <c r="F4" s="48">
        <v>9</v>
      </c>
      <c r="G4" s="48">
        <v>6</v>
      </c>
      <c r="H4" s="48">
        <v>6</v>
      </c>
      <c r="I4" s="48">
        <v>6</v>
      </c>
      <c r="J4" s="47">
        <f>SUM(D4:I4)</f>
        <v>63.881597880414496</v>
      </c>
      <c r="K4" s="7"/>
      <c r="L4" s="7"/>
      <c r="M4" s="7"/>
      <c r="N4" s="7"/>
      <c r="O4" s="7"/>
      <c r="P4" s="7"/>
      <c r="Q4" s="7"/>
      <c r="R4" s="7"/>
      <c r="S4" s="7"/>
      <c r="T4" s="7"/>
      <c r="U4" s="7"/>
    </row>
    <row r="5" spans="1:21" x14ac:dyDescent="0.2">
      <c r="A5" s="52" t="s">
        <v>26</v>
      </c>
      <c r="B5" s="52"/>
      <c r="C5" s="52"/>
      <c r="D5" s="39">
        <f>'Pricing Score Calculation'!E6</f>
        <v>30</v>
      </c>
      <c r="E5" s="48">
        <v>16</v>
      </c>
      <c r="F5" s="48">
        <v>13.5</v>
      </c>
      <c r="G5" s="48">
        <v>8</v>
      </c>
      <c r="H5" s="48">
        <v>12</v>
      </c>
      <c r="I5" s="48">
        <v>8</v>
      </c>
      <c r="J5" s="47">
        <f t="shared" ref="J5:J7" si="0">SUM(D5:I5)</f>
        <v>87.5</v>
      </c>
      <c r="K5" s="7"/>
      <c r="L5" s="7"/>
      <c r="M5" s="7"/>
      <c r="N5" s="7"/>
      <c r="O5" s="7"/>
      <c r="P5" s="7"/>
      <c r="Q5" s="7"/>
      <c r="R5" s="7"/>
      <c r="S5" s="7"/>
      <c r="T5" s="7"/>
      <c r="U5" s="7"/>
    </row>
    <row r="6" spans="1:21" x14ac:dyDescent="0.2">
      <c r="A6" s="52" t="s">
        <v>27</v>
      </c>
      <c r="B6" s="52"/>
      <c r="C6" s="52"/>
      <c r="D6" s="39">
        <f>'Pricing Score Calculation'!E7</f>
        <v>24.432623419332106</v>
      </c>
      <c r="E6" s="48">
        <v>8</v>
      </c>
      <c r="F6" s="48">
        <v>6</v>
      </c>
      <c r="G6" s="48">
        <v>4</v>
      </c>
      <c r="H6" s="48">
        <v>6</v>
      </c>
      <c r="I6" s="48">
        <v>6</v>
      </c>
      <c r="J6" s="47">
        <f t="shared" si="0"/>
        <v>54.432623419332103</v>
      </c>
      <c r="K6" s="7"/>
      <c r="L6" s="7"/>
      <c r="M6" s="7"/>
      <c r="N6" s="7"/>
      <c r="O6" s="7"/>
      <c r="P6" s="7"/>
      <c r="Q6" s="7"/>
      <c r="R6" s="7"/>
      <c r="S6" s="7"/>
      <c r="T6" s="7"/>
      <c r="U6" s="7"/>
    </row>
    <row r="7" spans="1:21" x14ac:dyDescent="0.2">
      <c r="A7" s="52" t="s">
        <v>28</v>
      </c>
      <c r="B7" s="52"/>
      <c r="C7" s="52"/>
      <c r="D7" s="39">
        <f>'Pricing Score Calculation'!E8</f>
        <v>22.450020234722782</v>
      </c>
      <c r="E7" s="48">
        <v>12</v>
      </c>
      <c r="F7" s="48">
        <v>9</v>
      </c>
      <c r="G7" s="48">
        <v>6</v>
      </c>
      <c r="H7" s="48">
        <v>9</v>
      </c>
      <c r="I7" s="48">
        <v>6</v>
      </c>
      <c r="J7" s="47">
        <f t="shared" si="0"/>
        <v>64.450020234722786</v>
      </c>
      <c r="K7" s="7"/>
      <c r="L7" s="7"/>
      <c r="M7" s="7"/>
      <c r="N7" s="7"/>
      <c r="O7" s="7"/>
      <c r="P7" s="7"/>
      <c r="Q7" s="7"/>
      <c r="R7" s="7"/>
      <c r="S7" s="7"/>
      <c r="T7" s="7"/>
      <c r="U7" s="7"/>
    </row>
    <row r="8" spans="1:21" x14ac:dyDescent="0.2">
      <c r="A8" s="7"/>
      <c r="B8" s="7"/>
      <c r="C8" s="7"/>
      <c r="D8" s="7"/>
      <c r="E8" s="7"/>
      <c r="F8" s="7"/>
      <c r="G8" s="7"/>
      <c r="H8" s="7"/>
      <c r="I8" s="7"/>
      <c r="J8" s="7"/>
      <c r="K8" s="7"/>
      <c r="L8" s="7"/>
      <c r="M8" s="7"/>
      <c r="N8" s="7"/>
      <c r="O8" s="7"/>
      <c r="P8" s="7"/>
      <c r="Q8" s="7"/>
      <c r="R8" s="7"/>
      <c r="S8" s="7"/>
      <c r="T8" s="7"/>
      <c r="U8" s="7"/>
    </row>
    <row r="9" spans="1:21" x14ac:dyDescent="0.2">
      <c r="A9" s="7"/>
      <c r="B9" s="7"/>
      <c r="C9" s="7"/>
      <c r="D9" s="7"/>
      <c r="E9" s="7"/>
      <c r="F9" s="7"/>
      <c r="G9" s="7"/>
      <c r="H9" s="7"/>
      <c r="I9" s="7"/>
      <c r="J9" s="7"/>
      <c r="K9" s="7"/>
      <c r="L9" s="7"/>
      <c r="M9" s="7"/>
      <c r="N9" s="7"/>
      <c r="O9" s="7"/>
      <c r="P9" s="7"/>
      <c r="Q9" s="7"/>
      <c r="R9" s="7"/>
      <c r="S9" s="7"/>
      <c r="T9" s="7"/>
      <c r="U9" s="7"/>
    </row>
    <row r="10" spans="1:21" x14ac:dyDescent="0.2">
      <c r="A10" s="7"/>
      <c r="B10" s="7"/>
      <c r="C10" s="7"/>
      <c r="D10" s="7"/>
      <c r="E10" s="7"/>
      <c r="F10" s="7"/>
      <c r="G10" s="7"/>
      <c r="H10" s="7"/>
      <c r="I10" s="7"/>
      <c r="J10" s="7"/>
      <c r="K10" s="7"/>
      <c r="L10" s="7"/>
      <c r="M10" s="7"/>
      <c r="N10" s="7"/>
      <c r="O10" s="7"/>
      <c r="P10" s="7"/>
      <c r="Q10" s="7"/>
      <c r="R10" s="7"/>
      <c r="S10" s="7"/>
      <c r="T10" s="7"/>
      <c r="U10" s="7"/>
    </row>
    <row r="11" spans="1:21" x14ac:dyDescent="0.2">
      <c r="A11" s="7"/>
      <c r="B11" s="7"/>
      <c r="C11" s="7"/>
      <c r="D11" s="7"/>
      <c r="E11" s="7"/>
      <c r="F11" s="7"/>
      <c r="G11" s="7"/>
      <c r="H11" s="7"/>
      <c r="I11" s="7"/>
      <c r="J11" s="7"/>
      <c r="K11" s="7"/>
      <c r="L11" s="7"/>
      <c r="M11" s="7"/>
      <c r="N11" s="7"/>
      <c r="O11" s="7"/>
      <c r="P11" s="7"/>
      <c r="Q11" s="7"/>
      <c r="R11" s="7"/>
      <c r="S11" s="7"/>
      <c r="T11" s="7"/>
      <c r="U11" s="7"/>
    </row>
    <row r="12" spans="1:21" x14ac:dyDescent="0.2">
      <c r="A12" s="7"/>
      <c r="B12" s="7"/>
      <c r="C12" s="7"/>
      <c r="D12" s="7"/>
      <c r="E12" s="7"/>
      <c r="F12" s="7"/>
      <c r="G12" s="7"/>
      <c r="H12" s="7"/>
      <c r="I12" s="7"/>
      <c r="J12" s="7"/>
      <c r="K12" s="7"/>
      <c r="L12" s="7"/>
      <c r="M12" s="7"/>
      <c r="N12" s="7"/>
      <c r="O12" s="7"/>
      <c r="P12" s="7"/>
      <c r="Q12" s="7"/>
      <c r="R12" s="7"/>
      <c r="S12" s="7"/>
      <c r="T12" s="7"/>
      <c r="U12" s="7"/>
    </row>
    <row r="13" spans="1:21" x14ac:dyDescent="0.2">
      <c r="A13" s="7"/>
      <c r="B13" s="7"/>
      <c r="C13" s="7"/>
      <c r="D13" s="7"/>
      <c r="E13" s="7"/>
      <c r="F13" s="7"/>
      <c r="G13" s="7"/>
      <c r="H13" s="7"/>
      <c r="I13" s="7"/>
      <c r="J13" s="7"/>
      <c r="K13" s="7"/>
      <c r="L13" s="7"/>
      <c r="M13" s="7"/>
      <c r="N13" s="7"/>
      <c r="O13" s="7"/>
      <c r="P13" s="7"/>
      <c r="Q13" s="7"/>
      <c r="R13" s="7"/>
      <c r="S13" s="7"/>
      <c r="T13" s="7"/>
      <c r="U13" s="7"/>
    </row>
    <row r="14" spans="1:21" x14ac:dyDescent="0.2">
      <c r="A14" s="7"/>
      <c r="B14" s="7"/>
      <c r="C14" s="7"/>
      <c r="D14" s="7"/>
      <c r="E14" s="7"/>
      <c r="F14" s="7"/>
      <c r="G14" s="7"/>
      <c r="H14" s="7"/>
      <c r="I14" s="7"/>
      <c r="J14" s="7"/>
      <c r="K14" s="7"/>
      <c r="L14" s="7"/>
      <c r="M14" s="7"/>
      <c r="N14" s="7"/>
      <c r="O14" s="7"/>
      <c r="P14" s="7"/>
      <c r="Q14" s="7"/>
      <c r="R14" s="7"/>
      <c r="S14" s="7"/>
      <c r="T14" s="7"/>
      <c r="U14" s="7"/>
    </row>
    <row r="15" spans="1:21" x14ac:dyDescent="0.2">
      <c r="A15" s="7"/>
      <c r="B15" s="7"/>
      <c r="C15" s="7"/>
      <c r="D15" s="7"/>
      <c r="E15" s="7"/>
      <c r="F15" s="7"/>
      <c r="G15" s="7"/>
      <c r="H15" s="7"/>
      <c r="I15" s="7"/>
      <c r="J15" s="7"/>
      <c r="K15" s="7"/>
      <c r="L15" s="7"/>
      <c r="M15" s="7"/>
      <c r="N15" s="7"/>
      <c r="O15" s="7"/>
      <c r="P15" s="7"/>
      <c r="Q15" s="7"/>
      <c r="R15" s="7"/>
      <c r="S15" s="7"/>
      <c r="T15" s="7"/>
      <c r="U15" s="7"/>
    </row>
    <row r="16" spans="1:21" x14ac:dyDescent="0.2">
      <c r="A16" s="7"/>
      <c r="B16" s="7"/>
      <c r="C16" s="7"/>
      <c r="D16" s="7"/>
      <c r="E16" s="7"/>
      <c r="F16" s="7"/>
      <c r="G16" s="7"/>
      <c r="H16" s="7"/>
      <c r="I16" s="7"/>
      <c r="J16" s="7"/>
      <c r="K16" s="7"/>
      <c r="L16" s="7"/>
      <c r="M16" s="7"/>
      <c r="N16" s="7"/>
      <c r="O16" s="7"/>
      <c r="P16" s="7"/>
      <c r="Q16" s="7"/>
      <c r="R16" s="7"/>
      <c r="S16" s="7"/>
      <c r="T16" s="7"/>
      <c r="U16" s="7"/>
    </row>
    <row r="17" spans="1:21" x14ac:dyDescent="0.2">
      <c r="A17" s="7"/>
      <c r="B17" s="7"/>
      <c r="C17" s="7"/>
      <c r="D17" s="7"/>
      <c r="E17" s="7"/>
      <c r="F17" s="7"/>
      <c r="G17" s="7"/>
      <c r="H17" s="7"/>
      <c r="I17" s="7"/>
      <c r="J17" s="7"/>
      <c r="K17" s="7"/>
      <c r="L17" s="7"/>
      <c r="M17" s="7"/>
      <c r="N17" s="7"/>
      <c r="O17" s="7"/>
      <c r="P17" s="7"/>
      <c r="Q17" s="7"/>
      <c r="R17" s="7"/>
      <c r="S17" s="7"/>
      <c r="T17" s="7"/>
      <c r="U17" s="7"/>
    </row>
    <row r="18" spans="1:21" x14ac:dyDescent="0.2">
      <c r="A18" s="7"/>
      <c r="B18" s="7"/>
      <c r="C18" s="7"/>
      <c r="D18" s="7"/>
      <c r="E18" s="7"/>
      <c r="F18" s="7"/>
      <c r="G18" s="7"/>
      <c r="H18" s="7"/>
      <c r="I18" s="7"/>
      <c r="J18" s="7"/>
      <c r="K18" s="7"/>
      <c r="L18" s="7"/>
      <c r="M18" s="7"/>
      <c r="N18" s="7"/>
      <c r="O18" s="7"/>
      <c r="P18" s="7"/>
      <c r="Q18" s="7"/>
      <c r="R18" s="7"/>
      <c r="S18" s="7"/>
      <c r="T18" s="7"/>
      <c r="U18" s="7"/>
    </row>
    <row r="19" spans="1:21" x14ac:dyDescent="0.2">
      <c r="A19" s="7"/>
      <c r="B19" s="7"/>
      <c r="C19" s="7"/>
      <c r="D19" s="7"/>
      <c r="E19" s="7"/>
      <c r="F19" s="7"/>
      <c r="G19" s="7"/>
      <c r="H19" s="7"/>
      <c r="I19" s="7"/>
      <c r="J19" s="7"/>
      <c r="K19" s="7"/>
      <c r="L19" s="7"/>
      <c r="M19" s="7"/>
      <c r="N19" s="7"/>
      <c r="O19" s="7"/>
      <c r="P19" s="7"/>
      <c r="Q19" s="7"/>
      <c r="R19" s="7"/>
      <c r="S19" s="7"/>
      <c r="T19" s="7"/>
      <c r="U19" s="7"/>
    </row>
    <row r="20" spans="1:21" x14ac:dyDescent="0.2">
      <c r="A20" s="7"/>
      <c r="B20" s="7"/>
      <c r="C20" s="7"/>
      <c r="D20" s="7"/>
      <c r="E20" s="7"/>
      <c r="F20" s="7"/>
      <c r="G20" s="7"/>
      <c r="H20" s="7"/>
      <c r="I20" s="7"/>
      <c r="J20" s="7"/>
      <c r="K20" s="7"/>
      <c r="L20" s="7"/>
      <c r="M20" s="7"/>
      <c r="N20" s="7"/>
      <c r="O20" s="7"/>
      <c r="P20" s="7"/>
      <c r="Q20" s="7"/>
      <c r="R20" s="7"/>
      <c r="S20" s="7"/>
      <c r="T20" s="7"/>
      <c r="U20" s="7"/>
    </row>
    <row r="21" spans="1:21" x14ac:dyDescent="0.2">
      <c r="A21" s="7"/>
      <c r="B21" s="7"/>
      <c r="C21" s="7"/>
      <c r="D21" s="7"/>
      <c r="E21" s="7"/>
      <c r="F21" s="7"/>
      <c r="G21" s="7"/>
      <c r="H21" s="7"/>
      <c r="I21" s="7"/>
      <c r="J21" s="7"/>
      <c r="K21" s="7"/>
      <c r="L21" s="7"/>
      <c r="M21" s="7"/>
      <c r="N21" s="7"/>
      <c r="O21" s="7"/>
      <c r="P21" s="7"/>
      <c r="Q21" s="7"/>
      <c r="R21" s="7"/>
      <c r="S21" s="7"/>
      <c r="T21" s="7"/>
      <c r="U21" s="7"/>
    </row>
    <row r="22" spans="1:21" x14ac:dyDescent="0.2">
      <c r="A22" s="7"/>
      <c r="B22" s="7"/>
      <c r="C22" s="7"/>
      <c r="D22" s="7"/>
      <c r="E22" s="7"/>
      <c r="F22" s="7"/>
      <c r="G22" s="7"/>
      <c r="H22" s="7"/>
      <c r="I22" s="7"/>
      <c r="J22" s="7"/>
      <c r="K22" s="7"/>
      <c r="L22" s="7"/>
      <c r="M22" s="7"/>
      <c r="N22" s="7"/>
      <c r="O22" s="7"/>
      <c r="P22" s="7"/>
      <c r="Q22" s="7"/>
      <c r="R22" s="7"/>
      <c r="S22" s="7"/>
      <c r="T22" s="7"/>
      <c r="U22" s="7"/>
    </row>
    <row r="23" spans="1:21" x14ac:dyDescent="0.2">
      <c r="A23" s="7"/>
      <c r="B23" s="7"/>
      <c r="C23" s="7"/>
      <c r="D23" s="7"/>
      <c r="E23" s="7"/>
      <c r="F23" s="7"/>
      <c r="G23" s="7"/>
      <c r="H23" s="7"/>
      <c r="I23" s="7"/>
      <c r="J23" s="7"/>
      <c r="K23" s="7"/>
      <c r="L23" s="7"/>
      <c r="M23" s="7"/>
      <c r="N23" s="7"/>
      <c r="O23" s="7"/>
      <c r="P23" s="7"/>
      <c r="Q23" s="7"/>
      <c r="R23" s="7"/>
      <c r="S23" s="7"/>
      <c r="T23" s="7"/>
      <c r="U23" s="7"/>
    </row>
    <row r="24" spans="1:21" x14ac:dyDescent="0.2">
      <c r="A24" s="7"/>
      <c r="B24" s="7"/>
      <c r="C24" s="7"/>
      <c r="D24" s="7"/>
      <c r="E24" s="7"/>
      <c r="F24" s="7"/>
      <c r="G24" s="7"/>
      <c r="H24" s="7"/>
      <c r="I24" s="7"/>
      <c r="J24" s="7"/>
      <c r="K24" s="7"/>
      <c r="L24" s="7"/>
      <c r="M24" s="7"/>
      <c r="N24" s="7"/>
      <c r="O24" s="7"/>
      <c r="P24" s="7"/>
      <c r="Q24" s="7"/>
      <c r="R24" s="7"/>
      <c r="S24" s="7"/>
      <c r="T24" s="7"/>
      <c r="U24" s="7"/>
    </row>
    <row r="25" spans="1:21" x14ac:dyDescent="0.2">
      <c r="A25" s="7"/>
      <c r="B25" s="7"/>
      <c r="C25" s="7"/>
      <c r="D25" s="7"/>
      <c r="E25" s="7"/>
      <c r="F25" s="7"/>
      <c r="G25" s="7"/>
      <c r="H25" s="7"/>
      <c r="I25" s="7"/>
      <c r="J25" s="7"/>
      <c r="K25" s="7"/>
      <c r="L25" s="7"/>
      <c r="M25" s="7"/>
      <c r="N25" s="7"/>
      <c r="O25" s="7"/>
      <c r="P25" s="7"/>
      <c r="Q25" s="7"/>
      <c r="R25" s="7"/>
      <c r="S25" s="7"/>
      <c r="T25" s="7"/>
      <c r="U25" s="7"/>
    </row>
    <row r="26" spans="1:21" x14ac:dyDescent="0.2">
      <c r="A26" s="7"/>
      <c r="B26" s="7"/>
      <c r="C26" s="7"/>
      <c r="D26" s="7"/>
      <c r="E26" s="7"/>
      <c r="F26" s="7"/>
      <c r="G26" s="7"/>
      <c r="H26" s="7"/>
      <c r="I26" s="7"/>
      <c r="J26" s="7"/>
      <c r="K26" s="7"/>
      <c r="L26" s="7"/>
      <c r="M26" s="7"/>
      <c r="N26" s="7"/>
      <c r="O26" s="7"/>
      <c r="P26" s="7"/>
      <c r="Q26" s="7"/>
      <c r="R26" s="7"/>
      <c r="S26" s="7"/>
      <c r="T26" s="7"/>
      <c r="U26" s="7"/>
    </row>
    <row r="27" spans="1:21" x14ac:dyDescent="0.2">
      <c r="A27" s="7"/>
      <c r="B27" s="7"/>
      <c r="C27" s="7"/>
      <c r="D27" s="7"/>
      <c r="E27" s="7"/>
      <c r="F27" s="7"/>
      <c r="G27" s="7"/>
      <c r="H27" s="7"/>
      <c r="I27" s="7"/>
      <c r="J27" s="7"/>
      <c r="K27" s="7"/>
      <c r="L27" s="7"/>
      <c r="M27" s="7"/>
      <c r="N27" s="7"/>
      <c r="O27" s="7"/>
      <c r="P27" s="7"/>
      <c r="Q27" s="7"/>
      <c r="R27" s="7"/>
      <c r="S27" s="7"/>
      <c r="T27" s="7"/>
      <c r="U27" s="7"/>
    </row>
    <row r="28" spans="1:21" x14ac:dyDescent="0.2">
      <c r="A28" s="7"/>
      <c r="B28" s="7"/>
      <c r="C28" s="7"/>
      <c r="D28" s="7"/>
      <c r="E28" s="7"/>
      <c r="F28" s="7"/>
      <c r="G28" s="7"/>
      <c r="H28" s="7"/>
      <c r="I28" s="7"/>
      <c r="J28" s="7"/>
      <c r="K28" s="7"/>
      <c r="L28" s="7"/>
      <c r="M28" s="7"/>
      <c r="N28" s="7"/>
      <c r="O28" s="7"/>
      <c r="P28" s="7"/>
      <c r="Q28" s="7"/>
      <c r="R28" s="7"/>
      <c r="S28" s="7"/>
      <c r="T28" s="7"/>
      <c r="U28" s="7"/>
    </row>
    <row r="29" spans="1:21" x14ac:dyDescent="0.2">
      <c r="A29" s="7"/>
      <c r="B29" s="7"/>
      <c r="C29" s="7"/>
      <c r="D29" s="7"/>
      <c r="E29" s="7"/>
      <c r="F29" s="7"/>
      <c r="G29" s="7"/>
      <c r="H29" s="7"/>
      <c r="I29" s="7"/>
      <c r="J29" s="7"/>
      <c r="K29" s="7"/>
      <c r="L29" s="7"/>
      <c r="M29" s="7"/>
      <c r="N29" s="7"/>
      <c r="O29" s="7"/>
      <c r="P29" s="7"/>
      <c r="Q29" s="7"/>
      <c r="R29" s="7"/>
      <c r="S29" s="7"/>
      <c r="T29" s="7"/>
      <c r="U29" s="7"/>
    </row>
  </sheetData>
  <mergeCells count="5">
    <mergeCell ref="A6:C6"/>
    <mergeCell ref="A7:C7"/>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workbookViewId="0">
      <selection activeCell="G6" sqref="G6"/>
    </sheetView>
  </sheetViews>
  <sheetFormatPr defaultRowHeight="12.75" x14ac:dyDescent="0.2"/>
  <cols>
    <col min="10" max="10" width="9.85546875" bestFit="1" customWidth="1"/>
    <col min="11" max="11" width="14.42578125" bestFit="1" customWidth="1"/>
  </cols>
  <sheetData>
    <row r="1" spans="1:21" ht="15.75" x14ac:dyDescent="0.25">
      <c r="A1" s="9" t="s">
        <v>0</v>
      </c>
      <c r="B1" s="8"/>
      <c r="C1" s="8"/>
      <c r="D1" s="8"/>
      <c r="E1" s="4"/>
      <c r="F1" s="4"/>
      <c r="G1" s="4"/>
      <c r="H1" s="4"/>
      <c r="I1" s="4"/>
      <c r="J1" s="7"/>
    </row>
    <row r="2" spans="1:21" ht="15.75" x14ac:dyDescent="0.25">
      <c r="A2" s="4"/>
      <c r="B2" s="3"/>
      <c r="C2" s="3"/>
      <c r="D2" s="3"/>
      <c r="E2" s="3"/>
      <c r="F2" s="3"/>
      <c r="G2" s="3"/>
      <c r="H2" s="3"/>
      <c r="I2" s="3"/>
    </row>
    <row r="3" spans="1:21" x14ac:dyDescent="0.2">
      <c r="A3" s="53"/>
      <c r="B3" s="53"/>
      <c r="C3" s="53"/>
      <c r="D3" s="45" t="s">
        <v>6</v>
      </c>
      <c r="E3" s="45" t="s">
        <v>7</v>
      </c>
      <c r="F3" s="45" t="s">
        <v>8</v>
      </c>
      <c r="G3" s="45" t="s">
        <v>9</v>
      </c>
      <c r="H3" s="45" t="s">
        <v>10</v>
      </c>
      <c r="I3" s="45" t="s">
        <v>11</v>
      </c>
      <c r="J3" s="46" t="s">
        <v>23</v>
      </c>
      <c r="K3" s="6"/>
      <c r="L3" s="6"/>
      <c r="M3" s="6"/>
      <c r="N3" s="6"/>
      <c r="O3" s="6"/>
      <c r="P3" s="6"/>
      <c r="Q3" s="6"/>
      <c r="R3" s="6"/>
      <c r="S3" s="6"/>
      <c r="T3" s="6"/>
      <c r="U3" s="6"/>
    </row>
    <row r="4" spans="1:21" x14ac:dyDescent="0.2">
      <c r="A4" s="52" t="s">
        <v>25</v>
      </c>
      <c r="B4" s="52"/>
      <c r="C4" s="52"/>
      <c r="D4" s="39">
        <f>'Pricing Score Calculation'!E5</f>
        <v>24.881597880414496</v>
      </c>
      <c r="E4" s="49">
        <v>13.6</v>
      </c>
      <c r="F4" s="49">
        <v>10.5</v>
      </c>
      <c r="G4" s="49">
        <v>7</v>
      </c>
      <c r="H4" s="49">
        <v>10.5</v>
      </c>
      <c r="I4" s="49">
        <v>8</v>
      </c>
      <c r="J4" s="47">
        <f>SUM(D4:I4)</f>
        <v>74.481597880414498</v>
      </c>
      <c r="K4" s="7"/>
      <c r="L4" s="7"/>
      <c r="M4" s="7"/>
      <c r="N4" s="7"/>
      <c r="O4" s="7"/>
      <c r="P4" s="7"/>
      <c r="Q4" s="7"/>
      <c r="R4" s="7"/>
      <c r="S4" s="7"/>
      <c r="T4" s="7"/>
      <c r="U4" s="7"/>
    </row>
    <row r="5" spans="1:21" x14ac:dyDescent="0.2">
      <c r="A5" s="52" t="s">
        <v>26</v>
      </c>
      <c r="B5" s="52"/>
      <c r="C5" s="52"/>
      <c r="D5" s="39">
        <f>'Pricing Score Calculation'!E6</f>
        <v>30</v>
      </c>
      <c r="E5" s="49">
        <v>12</v>
      </c>
      <c r="F5" s="49">
        <v>9.6000000000000014</v>
      </c>
      <c r="G5" s="49">
        <v>6.4</v>
      </c>
      <c r="H5" s="49">
        <v>9.6000000000000014</v>
      </c>
      <c r="I5" s="49">
        <v>8</v>
      </c>
      <c r="J5" s="47">
        <f t="shared" ref="J5:J7" si="0">SUM(D5:I5)</f>
        <v>75.599999999999994</v>
      </c>
      <c r="K5" s="7"/>
      <c r="L5" s="7"/>
      <c r="M5" s="7"/>
      <c r="N5" s="7"/>
      <c r="O5" s="7"/>
      <c r="P5" s="7"/>
      <c r="Q5" s="7"/>
      <c r="R5" s="7"/>
      <c r="S5" s="7"/>
      <c r="T5" s="7"/>
      <c r="U5" s="7"/>
    </row>
    <row r="6" spans="1:21" x14ac:dyDescent="0.2">
      <c r="A6" s="52" t="s">
        <v>27</v>
      </c>
      <c r="B6" s="52"/>
      <c r="C6" s="52"/>
      <c r="D6" s="39">
        <f>'Pricing Score Calculation'!E7</f>
        <v>24.432623419332106</v>
      </c>
      <c r="E6" s="49">
        <v>12</v>
      </c>
      <c r="F6" s="49">
        <v>10.199999999999999</v>
      </c>
      <c r="G6" s="49">
        <v>6.6</v>
      </c>
      <c r="H6" s="49">
        <v>10.199999999999999</v>
      </c>
      <c r="I6" s="49">
        <v>8</v>
      </c>
      <c r="J6" s="47">
        <f t="shared" si="0"/>
        <v>71.432623419332103</v>
      </c>
      <c r="K6" s="7"/>
      <c r="L6" s="7"/>
      <c r="M6" s="7"/>
      <c r="N6" s="7"/>
      <c r="O6" s="7"/>
      <c r="P6" s="7"/>
      <c r="Q6" s="7"/>
      <c r="R6" s="7"/>
      <c r="S6" s="7"/>
      <c r="T6" s="7"/>
      <c r="U6" s="7"/>
    </row>
    <row r="7" spans="1:21" x14ac:dyDescent="0.2">
      <c r="A7" s="52" t="s">
        <v>28</v>
      </c>
      <c r="B7" s="52"/>
      <c r="C7" s="52"/>
      <c r="D7" s="39">
        <f>'Pricing Score Calculation'!E8</f>
        <v>22.450020234722782</v>
      </c>
      <c r="E7" s="49">
        <v>12.8</v>
      </c>
      <c r="F7" s="49">
        <v>9.6000000000000014</v>
      </c>
      <c r="G7" s="49">
        <v>6.4</v>
      </c>
      <c r="H7" s="49">
        <v>9.6000000000000014</v>
      </c>
      <c r="I7" s="49">
        <v>8</v>
      </c>
      <c r="J7" s="47">
        <f t="shared" si="0"/>
        <v>68.850020234722791</v>
      </c>
      <c r="K7" s="7"/>
      <c r="L7" s="7"/>
      <c r="M7" s="7"/>
      <c r="N7" s="7"/>
      <c r="O7" s="7"/>
      <c r="P7" s="7"/>
      <c r="Q7" s="7"/>
      <c r="R7" s="7"/>
      <c r="S7" s="7"/>
      <c r="T7" s="7"/>
      <c r="U7" s="7"/>
    </row>
    <row r="8" spans="1:21" x14ac:dyDescent="0.2">
      <c r="A8" s="7"/>
      <c r="B8" s="7"/>
      <c r="C8" s="7"/>
      <c r="D8" s="7"/>
      <c r="E8" s="7"/>
      <c r="F8" s="7"/>
      <c r="G8" s="7"/>
      <c r="H8" s="7"/>
      <c r="I8" s="7"/>
      <c r="J8" s="7"/>
      <c r="K8" s="7"/>
      <c r="L8" s="7"/>
      <c r="M8" s="7"/>
      <c r="N8" s="7"/>
      <c r="O8" s="7"/>
      <c r="P8" s="7"/>
      <c r="Q8" s="7"/>
      <c r="R8" s="7"/>
      <c r="S8" s="7"/>
      <c r="T8" s="7"/>
      <c r="U8" s="7"/>
    </row>
    <row r="9" spans="1:21" x14ac:dyDescent="0.2">
      <c r="A9" s="7"/>
      <c r="B9" s="7"/>
      <c r="C9" s="7"/>
      <c r="D9" s="7"/>
      <c r="E9" s="7"/>
      <c r="F9" s="7"/>
      <c r="G9" s="7"/>
      <c r="H9" s="7"/>
      <c r="I9" s="7"/>
      <c r="J9" s="7"/>
      <c r="K9" s="7"/>
      <c r="L9" s="7"/>
      <c r="M9" s="7"/>
      <c r="N9" s="7"/>
      <c r="O9" s="7"/>
      <c r="P9" s="7"/>
      <c r="Q9" s="7"/>
      <c r="R9" s="7"/>
      <c r="S9" s="7"/>
      <c r="T9" s="7"/>
      <c r="U9" s="7"/>
    </row>
    <row r="10" spans="1:21" x14ac:dyDescent="0.2">
      <c r="A10" s="7"/>
      <c r="B10" s="7"/>
      <c r="C10" s="7"/>
      <c r="D10" s="7"/>
      <c r="E10" s="7"/>
      <c r="F10" s="7"/>
      <c r="G10" s="7"/>
      <c r="H10" s="7"/>
      <c r="I10" s="7"/>
      <c r="J10" s="7"/>
      <c r="K10" s="7"/>
      <c r="L10" s="7"/>
      <c r="M10" s="7"/>
      <c r="N10" s="7"/>
      <c r="O10" s="7"/>
      <c r="P10" s="7"/>
      <c r="Q10" s="7"/>
      <c r="R10" s="7"/>
      <c r="S10" s="7"/>
      <c r="T10" s="7"/>
      <c r="U10" s="7"/>
    </row>
    <row r="11" spans="1:21" x14ac:dyDescent="0.2">
      <c r="A11" s="7"/>
      <c r="B11" s="7"/>
      <c r="C11" s="7"/>
      <c r="D11" s="7"/>
      <c r="E11" s="7"/>
      <c r="F11" s="7"/>
      <c r="G11" s="7"/>
      <c r="H11" s="7"/>
      <c r="I11" s="7"/>
      <c r="J11" s="7"/>
      <c r="K11" s="7"/>
      <c r="L11" s="7"/>
      <c r="M11" s="7"/>
      <c r="N11" s="7"/>
      <c r="O11" s="7"/>
      <c r="P11" s="7"/>
      <c r="Q11" s="7"/>
      <c r="R11" s="7"/>
      <c r="S11" s="7"/>
      <c r="T11" s="7"/>
      <c r="U11" s="7"/>
    </row>
    <row r="12" spans="1:21" x14ac:dyDescent="0.2">
      <c r="A12" s="7"/>
      <c r="B12" s="7"/>
      <c r="C12" s="7"/>
      <c r="D12" s="7"/>
      <c r="E12" s="7"/>
      <c r="F12" s="7"/>
      <c r="G12" s="7"/>
      <c r="H12" s="7"/>
      <c r="I12" s="7"/>
      <c r="J12" s="7"/>
      <c r="K12" s="7"/>
      <c r="L12" s="7"/>
      <c r="M12" s="7"/>
      <c r="N12" s="7"/>
      <c r="O12" s="7"/>
      <c r="P12" s="7"/>
      <c r="Q12" s="7"/>
      <c r="R12" s="7"/>
      <c r="S12" s="7"/>
      <c r="T12" s="7"/>
      <c r="U12" s="7"/>
    </row>
    <row r="13" spans="1:21" x14ac:dyDescent="0.2">
      <c r="A13" s="7"/>
      <c r="B13" s="7"/>
      <c r="C13" s="7"/>
      <c r="D13" s="7"/>
      <c r="E13" s="7"/>
      <c r="F13" s="7"/>
      <c r="G13" s="7"/>
      <c r="H13" s="7"/>
      <c r="I13" s="7"/>
      <c r="J13" s="7"/>
      <c r="K13" s="7"/>
      <c r="L13" s="7"/>
      <c r="M13" s="7"/>
      <c r="N13" s="7"/>
      <c r="O13" s="7"/>
      <c r="P13" s="7"/>
      <c r="Q13" s="7"/>
      <c r="R13" s="7"/>
      <c r="S13" s="7"/>
      <c r="T13" s="7"/>
      <c r="U13" s="7"/>
    </row>
    <row r="14" spans="1:21" x14ac:dyDescent="0.2">
      <c r="A14" s="7"/>
      <c r="B14" s="7"/>
      <c r="C14" s="7"/>
      <c r="D14" s="7"/>
      <c r="E14" s="7"/>
      <c r="F14" s="7"/>
      <c r="G14" s="7"/>
      <c r="H14" s="7"/>
      <c r="I14" s="7"/>
      <c r="J14" s="7"/>
      <c r="K14" s="7"/>
      <c r="L14" s="7"/>
      <c r="M14" s="7"/>
      <c r="N14" s="7"/>
      <c r="O14" s="7"/>
      <c r="P14" s="7"/>
      <c r="Q14" s="7"/>
      <c r="R14" s="7"/>
      <c r="S14" s="7"/>
      <c r="T14" s="7"/>
      <c r="U14" s="7"/>
    </row>
    <row r="15" spans="1:21" x14ac:dyDescent="0.2">
      <c r="A15" s="7"/>
      <c r="B15" s="7"/>
      <c r="C15" s="7"/>
      <c r="D15" s="7"/>
      <c r="E15" s="7"/>
      <c r="F15" s="7"/>
      <c r="G15" s="7"/>
      <c r="H15" s="7"/>
      <c r="I15" s="7"/>
      <c r="J15" s="7"/>
      <c r="K15" s="7"/>
      <c r="L15" s="7"/>
      <c r="M15" s="7"/>
      <c r="N15" s="7"/>
      <c r="O15" s="7"/>
      <c r="P15" s="7"/>
      <c r="Q15" s="7"/>
      <c r="R15" s="7"/>
      <c r="S15" s="7"/>
      <c r="T15" s="7"/>
      <c r="U15" s="7"/>
    </row>
    <row r="16" spans="1:21" x14ac:dyDescent="0.2">
      <c r="A16" s="7"/>
      <c r="B16" s="7"/>
      <c r="C16" s="7"/>
      <c r="D16" s="7"/>
      <c r="E16" s="7"/>
      <c r="F16" s="7"/>
      <c r="G16" s="7"/>
      <c r="H16" s="7"/>
      <c r="I16" s="7"/>
      <c r="J16" s="7"/>
      <c r="K16" s="7"/>
      <c r="L16" s="7"/>
      <c r="M16" s="7"/>
      <c r="N16" s="7"/>
      <c r="O16" s="7"/>
      <c r="P16" s="7"/>
      <c r="Q16" s="7"/>
      <c r="R16" s="7"/>
      <c r="S16" s="7"/>
      <c r="T16" s="7"/>
      <c r="U16" s="7"/>
    </row>
    <row r="17" spans="1:21" x14ac:dyDescent="0.2">
      <c r="A17" s="7"/>
      <c r="B17" s="7"/>
      <c r="C17" s="7"/>
      <c r="D17" s="7"/>
      <c r="E17" s="7"/>
      <c r="F17" s="7"/>
      <c r="G17" s="7"/>
      <c r="H17" s="7"/>
      <c r="I17" s="7"/>
      <c r="J17" s="7"/>
      <c r="K17" s="7"/>
      <c r="L17" s="7"/>
      <c r="M17" s="7"/>
      <c r="N17" s="7"/>
      <c r="O17" s="7"/>
      <c r="P17" s="7"/>
      <c r="Q17" s="7"/>
      <c r="R17" s="7"/>
      <c r="S17" s="7"/>
      <c r="T17" s="7"/>
      <c r="U17" s="7"/>
    </row>
    <row r="18" spans="1:21" x14ac:dyDescent="0.2">
      <c r="A18" s="7"/>
      <c r="B18" s="7"/>
      <c r="C18" s="7"/>
      <c r="D18" s="7"/>
      <c r="E18" s="7"/>
      <c r="F18" s="7"/>
      <c r="G18" s="7"/>
      <c r="H18" s="7"/>
      <c r="I18" s="7"/>
      <c r="J18" s="7"/>
      <c r="K18" s="7"/>
      <c r="L18" s="7"/>
      <c r="M18" s="7"/>
      <c r="N18" s="7"/>
      <c r="O18" s="7"/>
      <c r="P18" s="7"/>
      <c r="Q18" s="7"/>
      <c r="R18" s="7"/>
      <c r="S18" s="7"/>
      <c r="T18" s="7"/>
      <c r="U18" s="7"/>
    </row>
    <row r="19" spans="1:21" x14ac:dyDescent="0.2">
      <c r="A19" s="7"/>
      <c r="B19" s="7"/>
      <c r="C19" s="7"/>
      <c r="D19" s="7"/>
      <c r="E19" s="7"/>
      <c r="F19" s="7"/>
      <c r="G19" s="7"/>
      <c r="H19" s="7"/>
      <c r="I19" s="7"/>
      <c r="J19" s="7"/>
      <c r="K19" s="7"/>
      <c r="L19" s="7"/>
      <c r="M19" s="7"/>
      <c r="N19" s="7"/>
      <c r="O19" s="7"/>
      <c r="P19" s="7"/>
      <c r="Q19" s="7"/>
      <c r="R19" s="7"/>
      <c r="S19" s="7"/>
      <c r="T19" s="7"/>
      <c r="U19" s="7"/>
    </row>
    <row r="20" spans="1:21" x14ac:dyDescent="0.2">
      <c r="A20" s="7"/>
      <c r="B20" s="7"/>
      <c r="C20" s="7"/>
      <c r="D20" s="7"/>
      <c r="E20" s="7"/>
      <c r="F20" s="7"/>
      <c r="G20" s="7"/>
      <c r="H20" s="7"/>
      <c r="I20" s="7"/>
      <c r="J20" s="7"/>
      <c r="K20" s="7"/>
      <c r="L20" s="7"/>
      <c r="M20" s="7"/>
      <c r="N20" s="7"/>
      <c r="O20" s="7"/>
      <c r="P20" s="7"/>
      <c r="Q20" s="7"/>
      <c r="R20" s="7"/>
      <c r="S20" s="7"/>
      <c r="T20" s="7"/>
      <c r="U20" s="7"/>
    </row>
    <row r="21" spans="1:21" x14ac:dyDescent="0.2">
      <c r="A21" s="7"/>
      <c r="B21" s="7"/>
      <c r="C21" s="7"/>
      <c r="D21" s="7"/>
      <c r="E21" s="7"/>
      <c r="F21" s="7"/>
      <c r="G21" s="7"/>
      <c r="H21" s="7"/>
      <c r="I21" s="7"/>
      <c r="J21" s="7"/>
      <c r="K21" s="7"/>
      <c r="L21" s="7"/>
      <c r="M21" s="7"/>
      <c r="N21" s="7"/>
      <c r="O21" s="7"/>
      <c r="P21" s="7"/>
      <c r="Q21" s="7"/>
      <c r="R21" s="7"/>
      <c r="S21" s="7"/>
      <c r="T21" s="7"/>
      <c r="U21" s="7"/>
    </row>
    <row r="22" spans="1:21" x14ac:dyDescent="0.2">
      <c r="A22" s="7"/>
      <c r="B22" s="7"/>
      <c r="C22" s="7"/>
      <c r="D22" s="7"/>
      <c r="E22" s="7"/>
      <c r="F22" s="7"/>
      <c r="G22" s="7"/>
      <c r="H22" s="7"/>
      <c r="I22" s="7"/>
      <c r="J22" s="7"/>
      <c r="K22" s="7"/>
      <c r="L22" s="7"/>
      <c r="M22" s="7"/>
      <c r="N22" s="7"/>
      <c r="O22" s="7"/>
      <c r="P22" s="7"/>
      <c r="Q22" s="7"/>
      <c r="R22" s="7"/>
      <c r="S22" s="7"/>
      <c r="T22" s="7"/>
      <c r="U22" s="7"/>
    </row>
    <row r="23" spans="1:21" x14ac:dyDescent="0.2">
      <c r="A23" s="7"/>
      <c r="B23" s="7"/>
      <c r="C23" s="7"/>
      <c r="D23" s="7"/>
      <c r="E23" s="7"/>
      <c r="F23" s="7"/>
      <c r="G23" s="7"/>
      <c r="H23" s="7"/>
      <c r="I23" s="7"/>
      <c r="J23" s="7"/>
      <c r="K23" s="7"/>
      <c r="L23" s="7"/>
      <c r="M23" s="7"/>
      <c r="N23" s="7"/>
      <c r="O23" s="7"/>
      <c r="P23" s="7"/>
      <c r="Q23" s="7"/>
      <c r="R23" s="7"/>
      <c r="S23" s="7"/>
      <c r="T23" s="7"/>
      <c r="U23" s="7"/>
    </row>
    <row r="24" spans="1:21" x14ac:dyDescent="0.2">
      <c r="A24" s="7"/>
      <c r="B24" s="7"/>
      <c r="C24" s="7"/>
      <c r="D24" s="7"/>
      <c r="E24" s="7"/>
      <c r="F24" s="7"/>
      <c r="G24" s="7"/>
      <c r="H24" s="7"/>
      <c r="I24" s="7"/>
      <c r="J24" s="7"/>
      <c r="K24" s="7"/>
      <c r="L24" s="7"/>
      <c r="M24" s="7"/>
      <c r="N24" s="7"/>
      <c r="O24" s="7"/>
      <c r="P24" s="7"/>
      <c r="Q24" s="7"/>
      <c r="R24" s="7"/>
      <c r="S24" s="7"/>
      <c r="T24" s="7"/>
      <c r="U24" s="7"/>
    </row>
    <row r="25" spans="1:21" x14ac:dyDescent="0.2">
      <c r="A25" s="7"/>
      <c r="B25" s="7"/>
      <c r="C25" s="7"/>
      <c r="D25" s="7"/>
      <c r="E25" s="7"/>
      <c r="F25" s="7"/>
      <c r="G25" s="7"/>
      <c r="H25" s="7"/>
      <c r="I25" s="7"/>
      <c r="J25" s="7"/>
      <c r="K25" s="7"/>
      <c r="L25" s="7"/>
      <c r="M25" s="7"/>
      <c r="N25" s="7"/>
      <c r="O25" s="7"/>
      <c r="P25" s="7"/>
      <c r="Q25" s="7"/>
      <c r="R25" s="7"/>
      <c r="S25" s="7"/>
      <c r="T25" s="7"/>
      <c r="U25" s="7"/>
    </row>
    <row r="26" spans="1:21" x14ac:dyDescent="0.2">
      <c r="A26" s="7"/>
      <c r="B26" s="7"/>
      <c r="C26" s="7"/>
      <c r="D26" s="7"/>
      <c r="E26" s="7"/>
      <c r="F26" s="7"/>
      <c r="G26" s="7"/>
      <c r="H26" s="7"/>
      <c r="I26" s="7"/>
      <c r="J26" s="7"/>
      <c r="K26" s="7"/>
      <c r="L26" s="7"/>
      <c r="M26" s="7"/>
      <c r="N26" s="7"/>
      <c r="O26" s="7"/>
      <c r="P26" s="7"/>
      <c r="Q26" s="7"/>
      <c r="R26" s="7"/>
      <c r="S26" s="7"/>
      <c r="T26" s="7"/>
      <c r="U26" s="7"/>
    </row>
    <row r="27" spans="1:21" x14ac:dyDescent="0.2">
      <c r="A27" s="7"/>
      <c r="B27" s="7"/>
      <c r="C27" s="7"/>
      <c r="D27" s="7"/>
      <c r="E27" s="7"/>
      <c r="F27" s="7"/>
      <c r="G27" s="7"/>
      <c r="H27" s="7"/>
      <c r="I27" s="7"/>
      <c r="J27" s="7"/>
      <c r="K27" s="7"/>
      <c r="L27" s="7"/>
      <c r="M27" s="7"/>
      <c r="N27" s="7"/>
      <c r="O27" s="7"/>
      <c r="P27" s="7"/>
      <c r="Q27" s="7"/>
      <c r="R27" s="7"/>
      <c r="S27" s="7"/>
      <c r="T27" s="7"/>
      <c r="U27" s="7"/>
    </row>
    <row r="28" spans="1:21" x14ac:dyDescent="0.2">
      <c r="A28" s="7"/>
      <c r="B28" s="7"/>
      <c r="C28" s="7"/>
      <c r="D28" s="7"/>
      <c r="E28" s="7"/>
      <c r="F28" s="7"/>
      <c r="G28" s="7"/>
      <c r="H28" s="7"/>
      <c r="I28" s="7"/>
      <c r="J28" s="7"/>
      <c r="K28" s="7"/>
      <c r="L28" s="7"/>
      <c r="M28" s="7"/>
      <c r="N28" s="7"/>
      <c r="O28" s="7"/>
      <c r="P28" s="7"/>
      <c r="Q28" s="7"/>
      <c r="R28" s="7"/>
      <c r="S28" s="7"/>
      <c r="T28" s="7"/>
      <c r="U28" s="7"/>
    </row>
    <row r="29" spans="1:21" x14ac:dyDescent="0.2">
      <c r="A29" s="7"/>
      <c r="B29" s="7"/>
      <c r="C29" s="7"/>
      <c r="D29" s="7"/>
      <c r="E29" s="7"/>
      <c r="F29" s="7"/>
      <c r="G29" s="7"/>
      <c r="H29" s="7"/>
      <c r="I29" s="7"/>
      <c r="J29" s="7"/>
      <c r="K29" s="7"/>
      <c r="L29" s="7"/>
      <c r="M29" s="7"/>
      <c r="N29" s="7"/>
      <c r="O29" s="7"/>
      <c r="P29" s="7"/>
      <c r="Q29" s="7"/>
      <c r="R29" s="7"/>
      <c r="S29" s="7"/>
      <c r="T29" s="7"/>
      <c r="U29" s="7"/>
    </row>
  </sheetData>
  <mergeCells count="5">
    <mergeCell ref="A6:C6"/>
    <mergeCell ref="A7:C7"/>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workbookViewId="0">
      <selection activeCell="D4" sqref="D4:D7"/>
    </sheetView>
  </sheetViews>
  <sheetFormatPr defaultRowHeight="12.75" x14ac:dyDescent="0.2"/>
  <cols>
    <col min="10" max="10" width="9.85546875" bestFit="1" customWidth="1"/>
    <col min="11" max="11" width="14.42578125" bestFit="1" customWidth="1"/>
  </cols>
  <sheetData>
    <row r="1" spans="1:21" ht="15.75" x14ac:dyDescent="0.25">
      <c r="A1" s="9" t="s">
        <v>0</v>
      </c>
      <c r="B1" s="8"/>
      <c r="C1" s="8"/>
      <c r="D1" s="8"/>
      <c r="E1" s="4"/>
      <c r="F1" s="4"/>
      <c r="G1" s="4"/>
      <c r="H1" s="4"/>
      <c r="I1" s="4"/>
      <c r="J1" s="7"/>
    </row>
    <row r="2" spans="1:21" ht="15.75" x14ac:dyDescent="0.25">
      <c r="A2" s="4"/>
      <c r="B2" s="3"/>
      <c r="C2" s="3"/>
      <c r="D2" s="3"/>
      <c r="E2" s="3"/>
      <c r="F2" s="3"/>
      <c r="G2" s="3"/>
      <c r="H2" s="3"/>
      <c r="I2" s="3"/>
      <c r="J2" s="3"/>
    </row>
    <row r="3" spans="1:21" x14ac:dyDescent="0.2">
      <c r="A3" s="53"/>
      <c r="B3" s="53"/>
      <c r="C3" s="53"/>
      <c r="D3" s="45" t="s">
        <v>6</v>
      </c>
      <c r="E3" s="45" t="s">
        <v>7</v>
      </c>
      <c r="F3" s="45" t="s">
        <v>8</v>
      </c>
      <c r="G3" s="45" t="s">
        <v>9</v>
      </c>
      <c r="H3" s="45" t="s">
        <v>10</v>
      </c>
      <c r="I3" s="45" t="s">
        <v>11</v>
      </c>
      <c r="J3" s="46" t="s">
        <v>23</v>
      </c>
      <c r="K3" s="6"/>
      <c r="L3" s="6"/>
      <c r="M3" s="6"/>
      <c r="N3" s="6"/>
      <c r="O3" s="6"/>
      <c r="P3" s="6"/>
      <c r="Q3" s="6"/>
      <c r="R3" s="6"/>
      <c r="S3" s="6"/>
      <c r="T3" s="6"/>
      <c r="U3" s="6"/>
    </row>
    <row r="4" spans="1:21" x14ac:dyDescent="0.2">
      <c r="A4" s="52" t="s">
        <v>25</v>
      </c>
      <c r="B4" s="52"/>
      <c r="C4" s="52"/>
      <c r="D4" s="39">
        <f>'Pricing Score Calculation'!E5</f>
        <v>24.881597880414496</v>
      </c>
      <c r="E4" s="50">
        <v>16</v>
      </c>
      <c r="F4" s="50">
        <v>9</v>
      </c>
      <c r="G4" s="50">
        <v>4</v>
      </c>
      <c r="H4" s="50">
        <v>9</v>
      </c>
      <c r="I4" s="50">
        <v>6</v>
      </c>
      <c r="J4" s="47">
        <f>SUM(D4:I4)</f>
        <v>68.881597880414489</v>
      </c>
      <c r="K4" s="7"/>
      <c r="L4" s="7"/>
      <c r="M4" s="7"/>
      <c r="N4" s="7"/>
      <c r="O4" s="7"/>
      <c r="P4" s="7"/>
      <c r="Q4" s="7"/>
      <c r="R4" s="7"/>
      <c r="S4" s="7"/>
      <c r="T4" s="7"/>
      <c r="U4" s="7"/>
    </row>
    <row r="5" spans="1:21" x14ac:dyDescent="0.2">
      <c r="A5" s="52" t="s">
        <v>26</v>
      </c>
      <c r="B5" s="52"/>
      <c r="C5" s="52"/>
      <c r="D5" s="39">
        <f>'Pricing Score Calculation'!E6</f>
        <v>30</v>
      </c>
      <c r="E5" s="50">
        <v>20</v>
      </c>
      <c r="F5" s="50">
        <v>12</v>
      </c>
      <c r="G5" s="50">
        <v>6</v>
      </c>
      <c r="H5" s="50">
        <v>9</v>
      </c>
      <c r="I5" s="50">
        <v>8</v>
      </c>
      <c r="J5" s="47">
        <f t="shared" ref="J5:J7" si="0">SUM(D5:I5)</f>
        <v>85</v>
      </c>
      <c r="K5" s="7"/>
      <c r="L5" s="7"/>
      <c r="M5" s="7"/>
      <c r="N5" s="7"/>
      <c r="O5" s="7"/>
      <c r="P5" s="7"/>
      <c r="Q5" s="7"/>
      <c r="R5" s="7"/>
      <c r="S5" s="7"/>
      <c r="T5" s="7"/>
      <c r="U5" s="7"/>
    </row>
    <row r="6" spans="1:21" x14ac:dyDescent="0.2">
      <c r="A6" s="52" t="s">
        <v>27</v>
      </c>
      <c r="B6" s="52"/>
      <c r="C6" s="52"/>
      <c r="D6" s="39">
        <f>'Pricing Score Calculation'!E7</f>
        <v>24.432623419332106</v>
      </c>
      <c r="E6" s="50">
        <v>12</v>
      </c>
      <c r="F6" s="50">
        <v>6</v>
      </c>
      <c r="G6" s="50">
        <v>4</v>
      </c>
      <c r="H6" s="50">
        <v>9</v>
      </c>
      <c r="I6" s="50">
        <v>6</v>
      </c>
      <c r="J6" s="47">
        <f t="shared" si="0"/>
        <v>61.432623419332103</v>
      </c>
      <c r="K6" s="7"/>
      <c r="L6" s="7"/>
      <c r="M6" s="7"/>
      <c r="N6" s="7"/>
      <c r="O6" s="7"/>
      <c r="P6" s="7"/>
      <c r="Q6" s="7"/>
      <c r="R6" s="7"/>
      <c r="S6" s="7"/>
      <c r="T6" s="7"/>
      <c r="U6" s="7"/>
    </row>
    <row r="7" spans="1:21" x14ac:dyDescent="0.2">
      <c r="A7" s="52" t="s">
        <v>28</v>
      </c>
      <c r="B7" s="52"/>
      <c r="C7" s="52"/>
      <c r="D7" s="39">
        <f>'Pricing Score Calculation'!E8</f>
        <v>22.450020234722782</v>
      </c>
      <c r="E7" s="50">
        <v>20</v>
      </c>
      <c r="F7" s="50">
        <v>12</v>
      </c>
      <c r="G7" s="50">
        <v>6</v>
      </c>
      <c r="H7" s="50">
        <v>9</v>
      </c>
      <c r="I7" s="50">
        <v>6</v>
      </c>
      <c r="J7" s="47">
        <f t="shared" si="0"/>
        <v>75.450020234722786</v>
      </c>
      <c r="K7" s="7"/>
      <c r="L7" s="7"/>
      <c r="M7" s="7"/>
      <c r="N7" s="7"/>
      <c r="O7" s="7"/>
      <c r="P7" s="7"/>
      <c r="Q7" s="7"/>
      <c r="R7" s="7"/>
      <c r="S7" s="7"/>
      <c r="T7" s="7"/>
      <c r="U7" s="7"/>
    </row>
    <row r="8" spans="1:21" x14ac:dyDescent="0.2">
      <c r="A8" s="7"/>
      <c r="B8" s="7"/>
      <c r="C8" s="7"/>
      <c r="D8" s="7"/>
      <c r="E8" s="7"/>
      <c r="F8" s="7"/>
      <c r="G8" s="7"/>
      <c r="H8" s="7"/>
      <c r="I8" s="7"/>
      <c r="J8" s="7"/>
      <c r="K8" s="7"/>
      <c r="L8" s="7"/>
      <c r="M8" s="7"/>
      <c r="N8" s="7"/>
      <c r="O8" s="7"/>
      <c r="P8" s="7"/>
      <c r="Q8" s="7"/>
      <c r="R8" s="7"/>
      <c r="S8" s="7"/>
      <c r="T8" s="7"/>
      <c r="U8" s="7"/>
    </row>
    <row r="9" spans="1:21" x14ac:dyDescent="0.2">
      <c r="A9" s="7"/>
      <c r="B9" s="7"/>
      <c r="C9" s="7"/>
      <c r="D9" s="7"/>
      <c r="E9" s="7"/>
      <c r="F9" s="7"/>
      <c r="G9" s="7"/>
      <c r="H9" s="7"/>
      <c r="I9" s="7"/>
      <c r="J9" s="7"/>
      <c r="K9" s="7"/>
      <c r="L9" s="7"/>
      <c r="M9" s="7"/>
      <c r="N9" s="7"/>
      <c r="O9" s="7"/>
      <c r="P9" s="7"/>
      <c r="Q9" s="7"/>
      <c r="R9" s="7"/>
      <c r="S9" s="7"/>
      <c r="T9" s="7"/>
      <c r="U9" s="7"/>
    </row>
    <row r="10" spans="1:21" x14ac:dyDescent="0.2">
      <c r="A10" s="7"/>
      <c r="B10" s="7"/>
      <c r="C10" s="7"/>
      <c r="D10" s="7"/>
      <c r="E10" s="7"/>
      <c r="F10" s="7"/>
      <c r="G10" s="7"/>
      <c r="H10" s="7"/>
      <c r="I10" s="7"/>
      <c r="J10" s="7"/>
      <c r="K10" s="7"/>
      <c r="L10" s="7"/>
      <c r="M10" s="7"/>
      <c r="N10" s="7"/>
      <c r="O10" s="7"/>
      <c r="P10" s="7"/>
      <c r="Q10" s="7"/>
      <c r="R10" s="7"/>
      <c r="S10" s="7"/>
      <c r="T10" s="7"/>
      <c r="U10" s="7"/>
    </row>
    <row r="11" spans="1:21" x14ac:dyDescent="0.2">
      <c r="A11" s="7"/>
      <c r="B11" s="7"/>
      <c r="C11" s="7"/>
      <c r="D11" s="7"/>
      <c r="E11" s="7"/>
      <c r="F11" s="7"/>
      <c r="G11" s="7"/>
      <c r="H11" s="7"/>
      <c r="I11" s="7"/>
      <c r="J11" s="7"/>
      <c r="K11" s="7"/>
      <c r="L11" s="7"/>
      <c r="M11" s="7"/>
      <c r="N11" s="7"/>
      <c r="O11" s="7"/>
      <c r="P11" s="7"/>
      <c r="Q11" s="7"/>
      <c r="R11" s="7"/>
      <c r="S11" s="7"/>
      <c r="T11" s="7"/>
      <c r="U11" s="7"/>
    </row>
    <row r="12" spans="1:21" x14ac:dyDescent="0.2">
      <c r="A12" s="7"/>
      <c r="B12" s="7"/>
      <c r="C12" s="7"/>
      <c r="D12" s="7"/>
      <c r="E12" s="7"/>
      <c r="F12" s="7"/>
      <c r="G12" s="7"/>
      <c r="H12" s="7"/>
      <c r="I12" s="7"/>
      <c r="J12" s="7"/>
      <c r="K12" s="7"/>
      <c r="L12" s="7"/>
      <c r="M12" s="7"/>
      <c r="N12" s="7"/>
      <c r="O12" s="7"/>
      <c r="P12" s="7"/>
      <c r="Q12" s="7"/>
      <c r="R12" s="7"/>
      <c r="S12" s="7"/>
      <c r="T12" s="7"/>
      <c r="U12" s="7"/>
    </row>
    <row r="13" spans="1:21" x14ac:dyDescent="0.2">
      <c r="A13" s="7"/>
      <c r="B13" s="7"/>
      <c r="C13" s="7"/>
      <c r="D13" s="7"/>
      <c r="E13" s="7"/>
      <c r="F13" s="7"/>
      <c r="G13" s="7"/>
      <c r="H13" s="7"/>
      <c r="I13" s="7"/>
      <c r="J13" s="7"/>
      <c r="K13" s="7"/>
      <c r="L13" s="7"/>
      <c r="M13" s="7"/>
      <c r="N13" s="7"/>
      <c r="O13" s="7"/>
      <c r="P13" s="7"/>
      <c r="Q13" s="7"/>
      <c r="R13" s="7"/>
      <c r="S13" s="7"/>
      <c r="T13" s="7"/>
      <c r="U13" s="7"/>
    </row>
    <row r="14" spans="1:21" x14ac:dyDescent="0.2">
      <c r="A14" s="7"/>
      <c r="B14" s="7"/>
      <c r="C14" s="7"/>
      <c r="D14" s="7"/>
      <c r="E14" s="7"/>
      <c r="F14" s="7"/>
      <c r="G14" s="7"/>
      <c r="H14" s="7"/>
      <c r="I14" s="7"/>
      <c r="J14" s="7"/>
      <c r="K14" s="7"/>
      <c r="L14" s="7"/>
      <c r="M14" s="7"/>
      <c r="N14" s="7"/>
      <c r="O14" s="7"/>
      <c r="P14" s="7"/>
      <c r="Q14" s="7"/>
      <c r="R14" s="7"/>
      <c r="S14" s="7"/>
      <c r="T14" s="7"/>
      <c r="U14" s="7"/>
    </row>
    <row r="15" spans="1:21" x14ac:dyDescent="0.2">
      <c r="A15" s="7"/>
      <c r="B15" s="7"/>
      <c r="C15" s="7"/>
      <c r="D15" s="7"/>
      <c r="E15" s="7"/>
      <c r="F15" s="7"/>
      <c r="G15" s="7"/>
      <c r="H15" s="7"/>
      <c r="I15" s="7"/>
      <c r="J15" s="7"/>
      <c r="K15" s="7"/>
      <c r="L15" s="7"/>
      <c r="M15" s="7"/>
      <c r="N15" s="7"/>
      <c r="O15" s="7"/>
      <c r="P15" s="7"/>
      <c r="Q15" s="7"/>
      <c r="R15" s="7"/>
      <c r="S15" s="7"/>
      <c r="T15" s="7"/>
      <c r="U15" s="7"/>
    </row>
    <row r="16" spans="1:21" x14ac:dyDescent="0.2">
      <c r="A16" s="7"/>
      <c r="B16" s="7"/>
      <c r="C16" s="7"/>
      <c r="D16" s="7"/>
      <c r="E16" s="7"/>
      <c r="F16" s="7"/>
      <c r="G16" s="7"/>
      <c r="H16" s="7"/>
      <c r="I16" s="7"/>
      <c r="J16" s="7"/>
      <c r="K16" s="7"/>
      <c r="L16" s="7"/>
      <c r="M16" s="7"/>
      <c r="N16" s="7"/>
      <c r="O16" s="7"/>
      <c r="P16" s="7"/>
      <c r="Q16" s="7"/>
      <c r="R16" s="7"/>
      <c r="S16" s="7"/>
      <c r="T16" s="7"/>
      <c r="U16" s="7"/>
    </row>
    <row r="17" spans="1:21" x14ac:dyDescent="0.2">
      <c r="A17" s="7"/>
      <c r="B17" s="7"/>
      <c r="C17" s="7"/>
      <c r="D17" s="7"/>
      <c r="E17" s="7"/>
      <c r="F17" s="7"/>
      <c r="G17" s="7"/>
      <c r="H17" s="7"/>
      <c r="I17" s="7"/>
      <c r="J17" s="7"/>
      <c r="K17" s="7"/>
      <c r="L17" s="7"/>
      <c r="M17" s="7"/>
      <c r="N17" s="7"/>
      <c r="O17" s="7"/>
      <c r="P17" s="7"/>
      <c r="Q17" s="7"/>
      <c r="R17" s="7"/>
      <c r="S17" s="7"/>
      <c r="T17" s="7"/>
      <c r="U17" s="7"/>
    </row>
    <row r="18" spans="1:21" x14ac:dyDescent="0.2">
      <c r="A18" s="7"/>
      <c r="B18" s="7"/>
      <c r="C18" s="7"/>
      <c r="D18" s="7"/>
      <c r="E18" s="7"/>
      <c r="F18" s="7"/>
      <c r="G18" s="7"/>
      <c r="H18" s="7"/>
      <c r="I18" s="7"/>
      <c r="J18" s="7"/>
      <c r="K18" s="7"/>
      <c r="L18" s="7"/>
      <c r="M18" s="7"/>
      <c r="N18" s="7"/>
      <c r="O18" s="7"/>
      <c r="P18" s="7"/>
      <c r="Q18" s="7"/>
      <c r="R18" s="7"/>
      <c r="S18" s="7"/>
      <c r="T18" s="7"/>
      <c r="U18" s="7"/>
    </row>
    <row r="19" spans="1:21" x14ac:dyDescent="0.2">
      <c r="A19" s="7"/>
      <c r="B19" s="7"/>
      <c r="C19" s="7"/>
      <c r="D19" s="7"/>
      <c r="E19" s="7"/>
      <c r="F19" s="7"/>
      <c r="G19" s="7"/>
      <c r="H19" s="7"/>
      <c r="I19" s="7"/>
      <c r="J19" s="7"/>
      <c r="K19" s="7"/>
      <c r="L19" s="7"/>
      <c r="M19" s="7"/>
      <c r="N19" s="7"/>
      <c r="O19" s="7"/>
      <c r="P19" s="7"/>
      <c r="Q19" s="7"/>
      <c r="R19" s="7"/>
      <c r="S19" s="7"/>
      <c r="T19" s="7"/>
      <c r="U19" s="7"/>
    </row>
    <row r="20" spans="1:21" x14ac:dyDescent="0.2">
      <c r="A20" s="7"/>
      <c r="B20" s="7"/>
      <c r="C20" s="7"/>
      <c r="D20" s="7"/>
      <c r="E20" s="7"/>
      <c r="F20" s="7"/>
      <c r="G20" s="7"/>
      <c r="H20" s="7"/>
      <c r="I20" s="7"/>
      <c r="J20" s="7"/>
      <c r="K20" s="7"/>
      <c r="L20" s="7"/>
      <c r="M20" s="7"/>
      <c r="N20" s="7"/>
      <c r="O20" s="7"/>
      <c r="P20" s="7"/>
      <c r="Q20" s="7"/>
      <c r="R20" s="7"/>
      <c r="S20" s="7"/>
      <c r="T20" s="7"/>
      <c r="U20" s="7"/>
    </row>
    <row r="21" spans="1:21" x14ac:dyDescent="0.2">
      <c r="A21" s="7"/>
      <c r="B21" s="7"/>
      <c r="C21" s="7"/>
      <c r="D21" s="7"/>
      <c r="E21" s="7"/>
      <c r="F21" s="7"/>
      <c r="G21" s="7"/>
      <c r="H21" s="7"/>
      <c r="I21" s="7"/>
      <c r="J21" s="7"/>
      <c r="K21" s="7"/>
      <c r="L21" s="7"/>
      <c r="M21" s="7"/>
      <c r="N21" s="7"/>
      <c r="O21" s="7"/>
      <c r="P21" s="7"/>
      <c r="Q21" s="7"/>
      <c r="R21" s="7"/>
      <c r="S21" s="7"/>
      <c r="T21" s="7"/>
      <c r="U21" s="7"/>
    </row>
    <row r="22" spans="1:21" x14ac:dyDescent="0.2">
      <c r="A22" s="7"/>
      <c r="B22" s="7"/>
      <c r="C22" s="7"/>
      <c r="D22" s="7"/>
      <c r="E22" s="7"/>
      <c r="F22" s="7"/>
      <c r="G22" s="7"/>
      <c r="H22" s="7"/>
      <c r="I22" s="7"/>
      <c r="J22" s="7"/>
      <c r="K22" s="7"/>
      <c r="L22" s="7"/>
      <c r="M22" s="7"/>
      <c r="N22" s="7"/>
      <c r="O22" s="7"/>
      <c r="P22" s="7"/>
      <c r="Q22" s="7"/>
      <c r="R22" s="7"/>
      <c r="S22" s="7"/>
      <c r="T22" s="7"/>
      <c r="U22" s="7"/>
    </row>
    <row r="23" spans="1:21" x14ac:dyDescent="0.2">
      <c r="A23" s="7"/>
      <c r="B23" s="7"/>
      <c r="C23" s="7"/>
      <c r="D23" s="7"/>
      <c r="E23" s="7"/>
      <c r="F23" s="7"/>
      <c r="G23" s="7"/>
      <c r="H23" s="7"/>
      <c r="I23" s="7"/>
      <c r="J23" s="7"/>
      <c r="K23" s="7"/>
      <c r="L23" s="7"/>
      <c r="M23" s="7"/>
      <c r="N23" s="7"/>
      <c r="O23" s="7"/>
      <c r="P23" s="7"/>
      <c r="Q23" s="7"/>
      <c r="R23" s="7"/>
      <c r="S23" s="7"/>
      <c r="T23" s="7"/>
      <c r="U23" s="7"/>
    </row>
    <row r="24" spans="1:21" x14ac:dyDescent="0.2">
      <c r="A24" s="7"/>
      <c r="B24" s="7"/>
      <c r="C24" s="7"/>
      <c r="D24" s="7"/>
      <c r="E24" s="7"/>
      <c r="F24" s="7"/>
      <c r="G24" s="7"/>
      <c r="H24" s="7"/>
      <c r="I24" s="7"/>
      <c r="J24" s="7"/>
      <c r="K24" s="7"/>
      <c r="L24" s="7"/>
      <c r="M24" s="7"/>
      <c r="N24" s="7"/>
      <c r="O24" s="7"/>
      <c r="P24" s="7"/>
      <c r="Q24" s="7"/>
      <c r="R24" s="7"/>
      <c r="S24" s="7"/>
      <c r="T24" s="7"/>
      <c r="U24" s="7"/>
    </row>
    <row r="25" spans="1:21" x14ac:dyDescent="0.2">
      <c r="A25" s="7"/>
      <c r="B25" s="7"/>
      <c r="C25" s="7"/>
      <c r="D25" s="7"/>
      <c r="E25" s="7"/>
      <c r="F25" s="7"/>
      <c r="G25" s="7"/>
      <c r="H25" s="7"/>
      <c r="I25" s="7"/>
      <c r="J25" s="7"/>
      <c r="K25" s="7"/>
      <c r="L25" s="7"/>
      <c r="M25" s="7"/>
      <c r="N25" s="7"/>
      <c r="O25" s="7"/>
      <c r="P25" s="7"/>
      <c r="Q25" s="7"/>
      <c r="R25" s="7"/>
      <c r="S25" s="7"/>
      <c r="T25" s="7"/>
      <c r="U25" s="7"/>
    </row>
    <row r="26" spans="1:21" x14ac:dyDescent="0.2">
      <c r="A26" s="7"/>
      <c r="B26" s="7"/>
      <c r="C26" s="7"/>
      <c r="D26" s="7"/>
      <c r="E26" s="7"/>
      <c r="F26" s="7"/>
      <c r="G26" s="7"/>
      <c r="H26" s="7"/>
      <c r="I26" s="7"/>
      <c r="J26" s="7"/>
      <c r="K26" s="7"/>
      <c r="L26" s="7"/>
      <c r="M26" s="7"/>
      <c r="N26" s="7"/>
      <c r="O26" s="7"/>
      <c r="P26" s="7"/>
      <c r="Q26" s="7"/>
      <c r="R26" s="7"/>
      <c r="S26" s="7"/>
      <c r="T26" s="7"/>
      <c r="U26" s="7"/>
    </row>
    <row r="27" spans="1:21" x14ac:dyDescent="0.2">
      <c r="A27" s="7"/>
      <c r="B27" s="7"/>
      <c r="C27" s="7"/>
      <c r="D27" s="7"/>
      <c r="E27" s="7"/>
      <c r="F27" s="7"/>
      <c r="G27" s="7"/>
      <c r="H27" s="7"/>
      <c r="I27" s="7"/>
      <c r="J27" s="7"/>
      <c r="K27" s="7"/>
      <c r="L27" s="7"/>
      <c r="M27" s="7"/>
      <c r="N27" s="7"/>
      <c r="O27" s="7"/>
      <c r="P27" s="7"/>
      <c r="Q27" s="7"/>
      <c r="R27" s="7"/>
      <c r="S27" s="7"/>
      <c r="T27" s="7"/>
      <c r="U27" s="7"/>
    </row>
    <row r="28" spans="1:21" x14ac:dyDescent="0.2">
      <c r="A28" s="7"/>
      <c r="B28" s="7"/>
      <c r="C28" s="7"/>
      <c r="D28" s="7"/>
      <c r="E28" s="7"/>
      <c r="F28" s="7"/>
      <c r="G28" s="7"/>
      <c r="H28" s="7"/>
      <c r="I28" s="7"/>
      <c r="J28" s="7"/>
      <c r="K28" s="7"/>
      <c r="L28" s="7"/>
      <c r="M28" s="7"/>
      <c r="N28" s="7"/>
      <c r="O28" s="7"/>
      <c r="P28" s="7"/>
      <c r="Q28" s="7"/>
      <c r="R28" s="7"/>
      <c r="S28" s="7"/>
      <c r="T28" s="7"/>
      <c r="U28" s="7"/>
    </row>
    <row r="29" spans="1:21" x14ac:dyDescent="0.2">
      <c r="A29" s="7"/>
      <c r="B29" s="7"/>
      <c r="C29" s="7"/>
      <c r="D29" s="7"/>
      <c r="E29" s="7"/>
      <c r="F29" s="7"/>
      <c r="G29" s="7"/>
      <c r="H29" s="7"/>
      <c r="I29" s="7"/>
      <c r="J29" s="7"/>
      <c r="K29" s="7"/>
      <c r="L29" s="7"/>
      <c r="M29" s="7"/>
      <c r="N29" s="7"/>
      <c r="O29" s="7"/>
      <c r="P29" s="7"/>
      <c r="Q29" s="7"/>
      <c r="R29" s="7"/>
      <c r="S29" s="7"/>
      <c r="T29" s="7"/>
      <c r="U29" s="7"/>
    </row>
  </sheetData>
  <mergeCells count="5">
    <mergeCell ref="A6:C6"/>
    <mergeCell ref="A7:C7"/>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workbookViewId="0">
      <selection activeCell="H7" sqref="H7"/>
    </sheetView>
  </sheetViews>
  <sheetFormatPr defaultRowHeight="12.75" x14ac:dyDescent="0.2"/>
  <cols>
    <col min="10" max="10" width="9.85546875" bestFit="1" customWidth="1"/>
    <col min="11" max="11" width="14.42578125" bestFit="1" customWidth="1"/>
  </cols>
  <sheetData>
    <row r="1" spans="1:21" ht="15.75" x14ac:dyDescent="0.25">
      <c r="A1" s="9" t="s">
        <v>0</v>
      </c>
      <c r="B1" s="8"/>
      <c r="C1" s="8"/>
      <c r="D1" s="8"/>
      <c r="E1" s="4"/>
      <c r="F1" s="4"/>
      <c r="G1" s="4"/>
      <c r="H1" s="4"/>
      <c r="I1" s="4"/>
      <c r="J1" s="7"/>
    </row>
    <row r="2" spans="1:21" ht="15.75" x14ac:dyDescent="0.25">
      <c r="A2" s="4"/>
      <c r="B2" s="3"/>
      <c r="C2" s="3"/>
      <c r="D2" s="3"/>
      <c r="E2" s="3"/>
      <c r="F2" s="3"/>
      <c r="G2" s="3"/>
      <c r="H2" s="3"/>
      <c r="I2" s="3"/>
      <c r="J2" s="3"/>
    </row>
    <row r="3" spans="1:21" x14ac:dyDescent="0.2">
      <c r="A3" s="53"/>
      <c r="B3" s="53"/>
      <c r="C3" s="53"/>
      <c r="D3" s="45" t="s">
        <v>6</v>
      </c>
      <c r="E3" s="45" t="s">
        <v>7</v>
      </c>
      <c r="F3" s="45" t="s">
        <v>8</v>
      </c>
      <c r="G3" s="45" t="s">
        <v>9</v>
      </c>
      <c r="H3" s="45" t="s">
        <v>10</v>
      </c>
      <c r="I3" s="45" t="s">
        <v>11</v>
      </c>
      <c r="J3" s="46" t="s">
        <v>23</v>
      </c>
      <c r="K3" s="6"/>
      <c r="L3" s="6"/>
      <c r="M3" s="6"/>
      <c r="N3" s="6"/>
      <c r="O3" s="6"/>
      <c r="P3" s="6"/>
      <c r="Q3" s="6"/>
      <c r="R3" s="6"/>
      <c r="S3" s="6"/>
      <c r="T3" s="6"/>
      <c r="U3" s="6"/>
    </row>
    <row r="4" spans="1:21" x14ac:dyDescent="0.2">
      <c r="A4" s="52" t="s">
        <v>25</v>
      </c>
      <c r="B4" s="52"/>
      <c r="C4" s="52"/>
      <c r="D4" s="39">
        <f>'Pricing Score Calculation'!E5</f>
        <v>24.881597880414496</v>
      </c>
      <c r="E4" s="51">
        <v>14</v>
      </c>
      <c r="F4" s="51">
        <v>9</v>
      </c>
      <c r="G4" s="51">
        <v>8</v>
      </c>
      <c r="H4" s="51">
        <v>12</v>
      </c>
      <c r="I4" s="51">
        <v>8</v>
      </c>
      <c r="J4" s="47">
        <f>SUM(D4:I4)</f>
        <v>75.881597880414489</v>
      </c>
      <c r="K4" s="7"/>
      <c r="L4" s="7"/>
      <c r="M4" s="7"/>
      <c r="N4" s="7"/>
      <c r="O4" s="7"/>
      <c r="P4" s="7"/>
      <c r="Q4" s="7"/>
      <c r="R4" s="7"/>
      <c r="S4" s="7"/>
      <c r="T4" s="7"/>
      <c r="U4" s="7"/>
    </row>
    <row r="5" spans="1:21" x14ac:dyDescent="0.2">
      <c r="A5" s="52" t="s">
        <v>26</v>
      </c>
      <c r="B5" s="52"/>
      <c r="C5" s="52"/>
      <c r="D5" s="39">
        <f>'Pricing Score Calculation'!E6</f>
        <v>30</v>
      </c>
      <c r="E5" s="51">
        <v>8</v>
      </c>
      <c r="F5" s="51">
        <v>9</v>
      </c>
      <c r="G5" s="51">
        <v>5</v>
      </c>
      <c r="H5" s="51">
        <v>10.5</v>
      </c>
      <c r="I5" s="51">
        <v>5</v>
      </c>
      <c r="J5" s="47">
        <f t="shared" ref="J5:J7" si="0">SUM(D5:I5)</f>
        <v>67.5</v>
      </c>
      <c r="K5" s="7"/>
      <c r="L5" s="7"/>
      <c r="M5" s="7"/>
      <c r="N5" s="7"/>
      <c r="O5" s="7"/>
      <c r="P5" s="7"/>
      <c r="Q5" s="7"/>
      <c r="R5" s="7"/>
      <c r="S5" s="7"/>
      <c r="T5" s="7"/>
      <c r="U5" s="7"/>
    </row>
    <row r="6" spans="1:21" x14ac:dyDescent="0.2">
      <c r="A6" s="52" t="s">
        <v>27</v>
      </c>
      <c r="B6" s="52"/>
      <c r="C6" s="52"/>
      <c r="D6" s="39">
        <f>'Pricing Score Calculation'!E7</f>
        <v>24.432623419332106</v>
      </c>
      <c r="E6" s="51">
        <v>16</v>
      </c>
      <c r="F6" s="51">
        <v>7.5</v>
      </c>
      <c r="G6" s="51">
        <v>7</v>
      </c>
      <c r="H6" s="51">
        <v>9</v>
      </c>
      <c r="I6" s="51">
        <v>6</v>
      </c>
      <c r="J6" s="47">
        <f t="shared" si="0"/>
        <v>69.932623419332103</v>
      </c>
      <c r="K6" s="7"/>
      <c r="L6" s="7"/>
      <c r="M6" s="7"/>
      <c r="N6" s="7"/>
      <c r="O6" s="7"/>
      <c r="P6" s="7"/>
      <c r="Q6" s="7"/>
      <c r="R6" s="7"/>
      <c r="S6" s="7"/>
      <c r="T6" s="7"/>
      <c r="U6" s="7"/>
    </row>
    <row r="7" spans="1:21" x14ac:dyDescent="0.2">
      <c r="A7" s="52" t="s">
        <v>28</v>
      </c>
      <c r="B7" s="52"/>
      <c r="C7" s="52"/>
      <c r="D7" s="39">
        <f>'Pricing Score Calculation'!E8</f>
        <v>22.450020234722782</v>
      </c>
      <c r="E7" s="51">
        <v>12</v>
      </c>
      <c r="F7" s="51">
        <v>10.5</v>
      </c>
      <c r="G7" s="51">
        <v>8</v>
      </c>
      <c r="H7" s="51">
        <v>12</v>
      </c>
      <c r="I7" s="51">
        <v>6</v>
      </c>
      <c r="J7" s="47">
        <f t="shared" si="0"/>
        <v>70.950020234722786</v>
      </c>
      <c r="K7" s="7"/>
      <c r="L7" s="7"/>
      <c r="M7" s="7"/>
      <c r="N7" s="7"/>
      <c r="O7" s="7"/>
      <c r="P7" s="7"/>
      <c r="Q7" s="7"/>
      <c r="R7" s="7"/>
      <c r="S7" s="7"/>
      <c r="T7" s="7"/>
      <c r="U7" s="7"/>
    </row>
    <row r="8" spans="1:21" x14ac:dyDescent="0.2">
      <c r="A8" s="7"/>
      <c r="B8" s="7"/>
      <c r="C8" s="7"/>
      <c r="D8" s="7"/>
      <c r="E8" s="7"/>
      <c r="F8" s="7"/>
      <c r="G8" s="7"/>
      <c r="H8" s="7"/>
      <c r="I8" s="7"/>
      <c r="J8" s="7"/>
      <c r="K8" s="7"/>
      <c r="L8" s="7"/>
      <c r="M8" s="7"/>
      <c r="N8" s="7"/>
      <c r="O8" s="7"/>
      <c r="P8" s="7"/>
      <c r="Q8" s="7"/>
      <c r="R8" s="7"/>
      <c r="S8" s="7"/>
      <c r="T8" s="7"/>
      <c r="U8" s="7"/>
    </row>
    <row r="9" spans="1:21" x14ac:dyDescent="0.2">
      <c r="A9" s="7"/>
      <c r="B9" s="7"/>
      <c r="C9" s="7"/>
      <c r="D9" s="7"/>
      <c r="E9" s="7"/>
      <c r="F9" s="7"/>
      <c r="G9" s="7"/>
      <c r="H9" s="7"/>
      <c r="I9" s="7"/>
      <c r="J9" s="7"/>
      <c r="K9" s="7"/>
      <c r="L9" s="7"/>
      <c r="M9" s="7"/>
      <c r="N9" s="7"/>
      <c r="O9" s="7"/>
      <c r="P9" s="7"/>
      <c r="Q9" s="7"/>
      <c r="R9" s="7"/>
      <c r="S9" s="7"/>
      <c r="T9" s="7"/>
      <c r="U9" s="7"/>
    </row>
    <row r="10" spans="1:21" x14ac:dyDescent="0.2">
      <c r="A10" s="7"/>
      <c r="B10" s="7"/>
      <c r="C10" s="7"/>
      <c r="D10" s="7"/>
      <c r="E10" s="7"/>
      <c r="F10" s="7"/>
      <c r="G10" s="7"/>
      <c r="H10" s="7"/>
      <c r="I10" s="7"/>
      <c r="J10" s="7"/>
      <c r="K10" s="7"/>
      <c r="L10" s="7"/>
      <c r="M10" s="7"/>
      <c r="N10" s="7"/>
      <c r="O10" s="7"/>
      <c r="P10" s="7"/>
      <c r="Q10" s="7"/>
      <c r="R10" s="7"/>
      <c r="S10" s="7"/>
      <c r="T10" s="7"/>
      <c r="U10" s="7"/>
    </row>
    <row r="11" spans="1:21" x14ac:dyDescent="0.2">
      <c r="A11" s="7"/>
      <c r="B11" s="7"/>
      <c r="C11" s="7"/>
      <c r="D11" s="7"/>
      <c r="E11" s="7"/>
      <c r="F11" s="7"/>
      <c r="G11" s="7"/>
      <c r="H11" s="7"/>
      <c r="I11" s="7"/>
      <c r="J11" s="7"/>
      <c r="K11" s="7"/>
      <c r="L11" s="7"/>
      <c r="M11" s="7"/>
      <c r="N11" s="7"/>
      <c r="O11" s="7"/>
      <c r="P11" s="7"/>
      <c r="Q11" s="7"/>
      <c r="R11" s="7"/>
      <c r="S11" s="7"/>
      <c r="T11" s="7"/>
      <c r="U11" s="7"/>
    </row>
    <row r="12" spans="1:21" x14ac:dyDescent="0.2">
      <c r="A12" s="7"/>
      <c r="B12" s="7"/>
      <c r="C12" s="7"/>
      <c r="D12" s="7"/>
      <c r="E12" s="7"/>
      <c r="F12" s="7"/>
      <c r="G12" s="7"/>
      <c r="H12" s="7"/>
      <c r="I12" s="7"/>
      <c r="J12" s="7"/>
      <c r="K12" s="7"/>
      <c r="L12" s="7"/>
      <c r="M12" s="7"/>
      <c r="N12" s="7"/>
      <c r="O12" s="7"/>
      <c r="P12" s="7"/>
      <c r="Q12" s="7"/>
      <c r="R12" s="7"/>
      <c r="S12" s="7"/>
      <c r="T12" s="7"/>
      <c r="U12" s="7"/>
    </row>
    <row r="13" spans="1:21" x14ac:dyDescent="0.2">
      <c r="A13" s="7"/>
      <c r="B13" s="7"/>
      <c r="C13" s="7"/>
      <c r="D13" s="7"/>
      <c r="E13" s="7"/>
      <c r="F13" s="7"/>
      <c r="G13" s="7"/>
      <c r="H13" s="7"/>
      <c r="I13" s="7"/>
      <c r="J13" s="7"/>
      <c r="K13" s="7"/>
      <c r="L13" s="7"/>
      <c r="M13" s="7"/>
      <c r="N13" s="7"/>
      <c r="O13" s="7"/>
      <c r="P13" s="7"/>
      <c r="Q13" s="7"/>
      <c r="R13" s="7"/>
      <c r="S13" s="7"/>
      <c r="T13" s="7"/>
      <c r="U13" s="7"/>
    </row>
    <row r="14" spans="1:21" x14ac:dyDescent="0.2">
      <c r="A14" s="7"/>
      <c r="B14" s="7"/>
      <c r="C14" s="7"/>
      <c r="D14" s="7"/>
      <c r="E14" s="7"/>
      <c r="F14" s="7"/>
      <c r="G14" s="7"/>
      <c r="H14" s="7"/>
      <c r="I14" s="7"/>
      <c r="J14" s="7"/>
      <c r="K14" s="7"/>
      <c r="L14" s="7"/>
      <c r="M14" s="7"/>
      <c r="N14" s="7"/>
      <c r="O14" s="7"/>
      <c r="P14" s="7"/>
      <c r="Q14" s="7"/>
      <c r="R14" s="7"/>
      <c r="S14" s="7"/>
      <c r="T14" s="7"/>
      <c r="U14" s="7"/>
    </row>
    <row r="15" spans="1:21" x14ac:dyDescent="0.2">
      <c r="A15" s="7"/>
      <c r="B15" s="7"/>
      <c r="C15" s="7"/>
      <c r="D15" s="7"/>
      <c r="E15" s="7"/>
      <c r="F15" s="7"/>
      <c r="G15" s="7"/>
      <c r="H15" s="7"/>
      <c r="I15" s="7"/>
      <c r="J15" s="7"/>
      <c r="K15" s="7"/>
      <c r="L15" s="7"/>
      <c r="M15" s="7"/>
      <c r="N15" s="7"/>
      <c r="O15" s="7"/>
      <c r="P15" s="7"/>
      <c r="Q15" s="7"/>
      <c r="R15" s="7"/>
      <c r="S15" s="7"/>
      <c r="T15" s="7"/>
      <c r="U15" s="7"/>
    </row>
    <row r="16" spans="1:21" x14ac:dyDescent="0.2">
      <c r="A16" s="7"/>
      <c r="B16" s="7"/>
      <c r="C16" s="7"/>
      <c r="D16" s="7"/>
      <c r="E16" s="7"/>
      <c r="F16" s="7"/>
      <c r="G16" s="7"/>
      <c r="H16" s="7"/>
      <c r="I16" s="7"/>
      <c r="J16" s="7"/>
      <c r="K16" s="7"/>
      <c r="L16" s="7"/>
      <c r="M16" s="7"/>
      <c r="N16" s="7"/>
      <c r="O16" s="7"/>
      <c r="P16" s="7"/>
      <c r="Q16" s="7"/>
      <c r="R16" s="7"/>
      <c r="S16" s="7"/>
      <c r="T16" s="7"/>
      <c r="U16" s="7"/>
    </row>
    <row r="17" spans="1:21" x14ac:dyDescent="0.2">
      <c r="A17" s="7"/>
      <c r="B17" s="7"/>
      <c r="C17" s="7"/>
      <c r="D17" s="7"/>
      <c r="E17" s="7"/>
      <c r="F17" s="7"/>
      <c r="G17" s="7"/>
      <c r="H17" s="7"/>
      <c r="I17" s="7"/>
      <c r="J17" s="7"/>
      <c r="K17" s="7"/>
      <c r="L17" s="7"/>
      <c r="M17" s="7"/>
      <c r="N17" s="7"/>
      <c r="O17" s="7"/>
      <c r="P17" s="7"/>
      <c r="Q17" s="7"/>
      <c r="R17" s="7"/>
      <c r="S17" s="7"/>
      <c r="T17" s="7"/>
      <c r="U17" s="7"/>
    </row>
    <row r="18" spans="1:21" x14ac:dyDescent="0.2">
      <c r="A18" s="7"/>
      <c r="B18" s="7"/>
      <c r="C18" s="7"/>
      <c r="D18" s="7"/>
      <c r="E18" s="7"/>
      <c r="F18" s="7"/>
      <c r="G18" s="7"/>
      <c r="H18" s="7"/>
      <c r="I18" s="7"/>
      <c r="J18" s="7"/>
      <c r="K18" s="7"/>
      <c r="L18" s="7"/>
      <c r="M18" s="7"/>
      <c r="N18" s="7"/>
      <c r="O18" s="7"/>
      <c r="P18" s="7"/>
      <c r="Q18" s="7"/>
      <c r="R18" s="7"/>
      <c r="S18" s="7"/>
      <c r="T18" s="7"/>
      <c r="U18" s="7"/>
    </row>
    <row r="19" spans="1:21" x14ac:dyDescent="0.2">
      <c r="A19" s="7"/>
      <c r="B19" s="7"/>
      <c r="C19" s="7"/>
      <c r="D19" s="7"/>
      <c r="E19" s="7"/>
      <c r="F19" s="7"/>
      <c r="G19" s="7"/>
      <c r="H19" s="7"/>
      <c r="I19" s="7"/>
      <c r="J19" s="7"/>
      <c r="K19" s="7"/>
      <c r="L19" s="7"/>
      <c r="M19" s="7"/>
      <c r="N19" s="7"/>
      <c r="O19" s="7"/>
      <c r="P19" s="7"/>
      <c r="Q19" s="7"/>
      <c r="R19" s="7"/>
      <c r="S19" s="7"/>
      <c r="T19" s="7"/>
      <c r="U19" s="7"/>
    </row>
    <row r="20" spans="1:21" x14ac:dyDescent="0.2">
      <c r="A20" s="7"/>
      <c r="B20" s="7"/>
      <c r="C20" s="7"/>
      <c r="D20" s="7"/>
      <c r="E20" s="7"/>
      <c r="F20" s="7"/>
      <c r="G20" s="7"/>
      <c r="H20" s="7"/>
      <c r="I20" s="7"/>
      <c r="J20" s="7"/>
      <c r="K20" s="7"/>
      <c r="L20" s="7"/>
      <c r="M20" s="7"/>
      <c r="N20" s="7"/>
      <c r="O20" s="7"/>
      <c r="P20" s="7"/>
      <c r="Q20" s="7"/>
      <c r="R20" s="7"/>
      <c r="S20" s="7"/>
      <c r="T20" s="7"/>
      <c r="U20" s="7"/>
    </row>
    <row r="21" spans="1:21" x14ac:dyDescent="0.2">
      <c r="A21" s="7"/>
      <c r="B21" s="7"/>
      <c r="C21" s="7"/>
      <c r="D21" s="7"/>
      <c r="E21" s="7"/>
      <c r="F21" s="7"/>
      <c r="G21" s="7"/>
      <c r="H21" s="7"/>
      <c r="I21" s="7"/>
      <c r="J21" s="7"/>
      <c r="K21" s="7"/>
      <c r="L21" s="7"/>
      <c r="M21" s="7"/>
      <c r="N21" s="7"/>
      <c r="O21" s="7"/>
      <c r="P21" s="7"/>
      <c r="Q21" s="7"/>
      <c r="R21" s="7"/>
      <c r="S21" s="7"/>
      <c r="T21" s="7"/>
      <c r="U21" s="7"/>
    </row>
    <row r="22" spans="1:21" x14ac:dyDescent="0.2">
      <c r="A22" s="7"/>
      <c r="B22" s="7"/>
      <c r="C22" s="7"/>
      <c r="D22" s="7"/>
      <c r="E22" s="7"/>
      <c r="F22" s="7"/>
      <c r="G22" s="7"/>
      <c r="H22" s="7"/>
      <c r="I22" s="7"/>
      <c r="J22" s="7"/>
      <c r="K22" s="7"/>
      <c r="L22" s="7"/>
      <c r="M22" s="7"/>
      <c r="N22" s="7"/>
      <c r="O22" s="7"/>
      <c r="P22" s="7"/>
      <c r="Q22" s="7"/>
      <c r="R22" s="7"/>
      <c r="S22" s="7"/>
      <c r="T22" s="7"/>
      <c r="U22" s="7"/>
    </row>
    <row r="23" spans="1:21" x14ac:dyDescent="0.2">
      <c r="A23" s="7"/>
      <c r="B23" s="7"/>
      <c r="C23" s="7"/>
      <c r="D23" s="7"/>
      <c r="E23" s="7"/>
      <c r="F23" s="7"/>
      <c r="G23" s="7"/>
      <c r="H23" s="7"/>
      <c r="I23" s="7"/>
      <c r="J23" s="7"/>
      <c r="K23" s="7"/>
      <c r="L23" s="7"/>
      <c r="M23" s="7"/>
      <c r="N23" s="7"/>
      <c r="O23" s="7"/>
      <c r="P23" s="7"/>
      <c r="Q23" s="7"/>
      <c r="R23" s="7"/>
      <c r="S23" s="7"/>
      <c r="T23" s="7"/>
      <c r="U23" s="7"/>
    </row>
    <row r="24" spans="1:21" x14ac:dyDescent="0.2">
      <c r="A24" s="7"/>
      <c r="B24" s="7"/>
      <c r="C24" s="7"/>
      <c r="D24" s="7"/>
      <c r="E24" s="7"/>
      <c r="F24" s="7"/>
      <c r="G24" s="7"/>
      <c r="H24" s="7"/>
      <c r="I24" s="7"/>
      <c r="J24" s="7"/>
      <c r="K24" s="7"/>
      <c r="L24" s="7"/>
      <c r="M24" s="7"/>
      <c r="N24" s="7"/>
      <c r="O24" s="7"/>
      <c r="P24" s="7"/>
      <c r="Q24" s="7"/>
      <c r="R24" s="7"/>
      <c r="S24" s="7"/>
      <c r="T24" s="7"/>
      <c r="U24" s="7"/>
    </row>
    <row r="25" spans="1:21" x14ac:dyDescent="0.2">
      <c r="A25" s="7"/>
      <c r="B25" s="7"/>
      <c r="C25" s="7"/>
      <c r="D25" s="7"/>
      <c r="E25" s="7"/>
      <c r="F25" s="7"/>
      <c r="G25" s="7"/>
      <c r="H25" s="7"/>
      <c r="I25" s="7"/>
      <c r="J25" s="7"/>
      <c r="K25" s="7"/>
      <c r="L25" s="7"/>
      <c r="M25" s="7"/>
      <c r="N25" s="7"/>
      <c r="O25" s="7"/>
      <c r="P25" s="7"/>
      <c r="Q25" s="7"/>
      <c r="R25" s="7"/>
      <c r="S25" s="7"/>
      <c r="T25" s="7"/>
      <c r="U25" s="7"/>
    </row>
    <row r="26" spans="1:21" x14ac:dyDescent="0.2">
      <c r="A26" s="7"/>
      <c r="B26" s="7"/>
      <c r="C26" s="7"/>
      <c r="D26" s="7"/>
      <c r="E26" s="7"/>
      <c r="F26" s="7"/>
      <c r="G26" s="7"/>
      <c r="H26" s="7"/>
      <c r="I26" s="7"/>
      <c r="J26" s="7"/>
      <c r="K26" s="7"/>
      <c r="L26" s="7"/>
      <c r="M26" s="7"/>
      <c r="N26" s="7"/>
      <c r="O26" s="7"/>
      <c r="P26" s="7"/>
      <c r="Q26" s="7"/>
      <c r="R26" s="7"/>
      <c r="S26" s="7"/>
      <c r="T26" s="7"/>
      <c r="U26" s="7"/>
    </row>
    <row r="27" spans="1:21" x14ac:dyDescent="0.2">
      <c r="A27" s="7"/>
      <c r="B27" s="7"/>
      <c r="C27" s="7"/>
      <c r="D27" s="7"/>
      <c r="E27" s="7"/>
      <c r="F27" s="7"/>
      <c r="G27" s="7"/>
      <c r="H27" s="7"/>
      <c r="I27" s="7"/>
      <c r="J27" s="7"/>
      <c r="K27" s="7"/>
      <c r="L27" s="7"/>
      <c r="M27" s="7"/>
      <c r="N27" s="7"/>
      <c r="O27" s="7"/>
      <c r="P27" s="7"/>
      <c r="Q27" s="7"/>
      <c r="R27" s="7"/>
      <c r="S27" s="7"/>
      <c r="T27" s="7"/>
      <c r="U27" s="7"/>
    </row>
    <row r="28" spans="1:21" x14ac:dyDescent="0.2">
      <c r="A28" s="7"/>
      <c r="B28" s="7"/>
      <c r="C28" s="7"/>
      <c r="D28" s="7"/>
      <c r="E28" s="7"/>
      <c r="F28" s="7"/>
      <c r="G28" s="7"/>
      <c r="H28" s="7"/>
      <c r="I28" s="7"/>
      <c r="J28" s="7"/>
      <c r="K28" s="7"/>
      <c r="L28" s="7"/>
      <c r="M28" s="7"/>
      <c r="N28" s="7"/>
      <c r="O28" s="7"/>
      <c r="P28" s="7"/>
      <c r="Q28" s="7"/>
      <c r="R28" s="7"/>
      <c r="S28" s="7"/>
      <c r="T28" s="7"/>
      <c r="U28" s="7"/>
    </row>
    <row r="29" spans="1:21" x14ac:dyDescent="0.2">
      <c r="A29" s="7"/>
      <c r="B29" s="7"/>
      <c r="C29" s="7"/>
      <c r="D29" s="7"/>
      <c r="E29" s="7"/>
      <c r="F29" s="7"/>
      <c r="G29" s="7"/>
      <c r="H29" s="7"/>
      <c r="I29" s="7"/>
      <c r="J29" s="7"/>
      <c r="K29" s="7"/>
      <c r="L29" s="7"/>
      <c r="M29" s="7"/>
      <c r="N29" s="7"/>
      <c r="O29" s="7"/>
      <c r="P29" s="7"/>
      <c r="Q29" s="7"/>
      <c r="R29" s="7"/>
      <c r="S29" s="7"/>
      <c r="T29" s="7"/>
      <c r="U29" s="7"/>
    </row>
  </sheetData>
  <mergeCells count="5">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8"/>
  <sheetViews>
    <sheetView workbookViewId="0">
      <selection activeCell="E7" sqref="E7"/>
    </sheetView>
  </sheetViews>
  <sheetFormatPr defaultRowHeight="12.75" x14ac:dyDescent="0.2"/>
  <cols>
    <col min="1" max="1" width="36.140625" style="7" customWidth="1"/>
    <col min="2" max="2" width="23.5703125" style="7" customWidth="1"/>
    <col min="3" max="5" width="13.28515625" style="7" customWidth="1"/>
    <col min="6" max="6" width="16.85546875" style="7" customWidth="1"/>
    <col min="7" max="16384" width="9.140625" style="7"/>
  </cols>
  <sheetData>
    <row r="1" spans="1:16" ht="24" customHeight="1" thickBot="1" x14ac:dyDescent="0.25">
      <c r="A1" s="58" t="s">
        <v>21</v>
      </c>
      <c r="B1" s="58"/>
      <c r="C1" s="32"/>
      <c r="D1" s="32"/>
      <c r="E1" s="32"/>
    </row>
    <row r="2" spans="1:16" x14ac:dyDescent="0.2">
      <c r="A2" s="60" t="s">
        <v>16</v>
      </c>
      <c r="B2" s="63" t="s">
        <v>17</v>
      </c>
      <c r="C2" s="66" t="s">
        <v>20</v>
      </c>
      <c r="D2" s="66" t="s">
        <v>18</v>
      </c>
      <c r="E2" s="66" t="s">
        <v>19</v>
      </c>
      <c r="G2" s="59" t="s">
        <v>24</v>
      </c>
      <c r="H2" s="59"/>
      <c r="I2" s="59"/>
      <c r="J2" s="59"/>
      <c r="K2" s="59"/>
      <c r="L2" s="59"/>
      <c r="M2" s="59"/>
      <c r="N2" s="59"/>
      <c r="O2" s="59"/>
      <c r="P2" s="59"/>
    </row>
    <row r="3" spans="1:16" x14ac:dyDescent="0.2">
      <c r="A3" s="61"/>
      <c r="B3" s="64"/>
      <c r="C3" s="67"/>
      <c r="D3" s="67"/>
      <c r="E3" s="67"/>
      <c r="G3" s="59"/>
      <c r="H3" s="59"/>
      <c r="I3" s="59"/>
      <c r="J3" s="59"/>
      <c r="K3" s="59"/>
      <c r="L3" s="59"/>
      <c r="M3" s="59"/>
      <c r="N3" s="59"/>
      <c r="O3" s="59"/>
      <c r="P3" s="59"/>
    </row>
    <row r="4" spans="1:16" ht="13.5" thickBot="1" x14ac:dyDescent="0.25">
      <c r="A4" s="62"/>
      <c r="B4" s="65"/>
      <c r="C4" s="68"/>
      <c r="D4" s="68"/>
      <c r="E4" s="68"/>
      <c r="G4" s="59"/>
      <c r="H4" s="59"/>
      <c r="I4" s="59"/>
      <c r="J4" s="59"/>
      <c r="K4" s="59"/>
      <c r="L4" s="59"/>
      <c r="M4" s="59"/>
      <c r="N4" s="59"/>
      <c r="O4" s="59"/>
      <c r="P4" s="59"/>
    </row>
    <row r="5" spans="1:16" x14ac:dyDescent="0.2">
      <c r="A5" s="24" t="str">
        <f>'5'!A4:C4</f>
        <v>Brown &amp; Root</v>
      </c>
      <c r="B5" s="34">
        <v>1103612</v>
      </c>
      <c r="C5" s="54">
        <v>30</v>
      </c>
      <c r="D5" s="56">
        <f>MIN(B5:B8)</f>
        <v>915321</v>
      </c>
      <c r="E5" s="26">
        <f>$C$5*($D$5/B5)</f>
        <v>24.881597880414496</v>
      </c>
    </row>
    <row r="6" spans="1:16" x14ac:dyDescent="0.2">
      <c r="A6" s="24" t="str">
        <f>'5'!A5:C5</f>
        <v>E-Contractors</v>
      </c>
      <c r="B6" s="34">
        <v>915321</v>
      </c>
      <c r="C6" s="55"/>
      <c r="D6" s="57"/>
      <c r="E6" s="26">
        <f t="shared" ref="E6:E8" si="0">$C$5*($D$5/B6)</f>
        <v>30</v>
      </c>
    </row>
    <row r="7" spans="1:16" x14ac:dyDescent="0.2">
      <c r="A7" s="24" t="str">
        <f>'5'!A6:C6</f>
        <v>Gadberry</v>
      </c>
      <c r="B7" s="34">
        <v>1123892</v>
      </c>
      <c r="C7" s="55"/>
      <c r="D7" s="57"/>
      <c r="E7" s="26">
        <f t="shared" si="0"/>
        <v>24.432623419332106</v>
      </c>
    </row>
    <row r="8" spans="1:16" x14ac:dyDescent="0.2">
      <c r="A8" s="24" t="str">
        <f>'5'!A7:C7</f>
        <v>Noble</v>
      </c>
      <c r="B8" s="34">
        <v>1223145</v>
      </c>
      <c r="C8" s="55"/>
      <c r="D8" s="57"/>
      <c r="E8" s="26">
        <f t="shared" si="0"/>
        <v>22.450020234722782</v>
      </c>
      <c r="I8" s="33"/>
      <c r="J8" s="33"/>
      <c r="K8" s="33"/>
      <c r="L8" s="33"/>
      <c r="M8" s="33"/>
      <c r="N8" s="33"/>
      <c r="O8" s="33"/>
    </row>
  </sheetData>
  <mergeCells count="9">
    <mergeCell ref="C5:C8"/>
    <mergeCell ref="D5:D8"/>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M9" sqref="M9"/>
    </sheetView>
  </sheetViews>
  <sheetFormatPr defaultRowHeight="15" x14ac:dyDescent="0.2"/>
  <cols>
    <col min="1" max="1" width="33" style="12" customWidth="1"/>
    <col min="2" max="3" width="7" style="12" bestFit="1" customWidth="1"/>
    <col min="4" max="6" width="7.7109375" style="12" customWidth="1"/>
    <col min="7" max="7" width="7.5703125" style="12" customWidth="1"/>
    <col min="8" max="8" width="8.28515625" style="12" customWidth="1"/>
    <col min="9" max="12" width="4.140625" style="12" bestFit="1" customWidth="1"/>
    <col min="13" max="13" width="4.140625" style="12" customWidth="1"/>
    <col min="14" max="14" width="7.140625" style="12" bestFit="1" customWidth="1"/>
    <col min="15" max="16384" width="9.140625" style="12"/>
  </cols>
  <sheetData>
    <row r="1" spans="1:15" ht="15.75" x14ac:dyDescent="0.25">
      <c r="A1" s="10" t="s">
        <v>12</v>
      </c>
      <c r="B1" s="11"/>
      <c r="C1" s="10"/>
      <c r="D1" s="10"/>
      <c r="E1" s="10"/>
      <c r="F1" s="10"/>
      <c r="G1" s="10"/>
    </row>
    <row r="2" spans="1:15" ht="6" customHeight="1" x14ac:dyDescent="0.25">
      <c r="A2" s="10"/>
      <c r="B2" s="11"/>
      <c r="C2" s="10"/>
      <c r="D2" s="10"/>
      <c r="E2" s="10"/>
      <c r="F2" s="10"/>
      <c r="G2" s="10"/>
    </row>
    <row r="3" spans="1:15" ht="15.75" x14ac:dyDescent="0.25">
      <c r="A3" s="10" t="s">
        <v>29</v>
      </c>
      <c r="B3" s="10"/>
      <c r="C3" s="10"/>
      <c r="D3" s="10"/>
      <c r="E3" s="10"/>
      <c r="F3" s="10"/>
      <c r="G3" s="10"/>
    </row>
    <row r="4" spans="1:15" x14ac:dyDescent="0.2">
      <c r="A4" s="11"/>
      <c r="B4" s="11"/>
      <c r="C4" s="11"/>
      <c r="D4" s="11"/>
      <c r="E4" s="11"/>
      <c r="F4" s="11"/>
      <c r="G4" s="13"/>
    </row>
    <row r="5" spans="1:15" ht="15.75" x14ac:dyDescent="0.25">
      <c r="G5" s="14"/>
      <c r="H5" s="25"/>
      <c r="I5" s="14"/>
      <c r="N5" s="69" t="s">
        <v>15</v>
      </c>
      <c r="O5" s="69"/>
    </row>
    <row r="6" spans="1:15" s="17" customFormat="1" ht="135" customHeight="1" x14ac:dyDescent="0.2">
      <c r="A6" s="15"/>
      <c r="B6" s="16" t="s">
        <v>1</v>
      </c>
      <c r="C6" s="16" t="s">
        <v>2</v>
      </c>
      <c r="D6" s="16" t="s">
        <v>3</v>
      </c>
      <c r="E6" s="16" t="s">
        <v>4</v>
      </c>
      <c r="F6" s="16" t="s">
        <v>5</v>
      </c>
      <c r="H6" s="12"/>
      <c r="I6" s="16" t="str">
        <f>B6</f>
        <v>Evaluator 1</v>
      </c>
      <c r="J6" s="16" t="str">
        <f>C6</f>
        <v>Evaluator 2</v>
      </c>
      <c r="K6" s="16" t="str">
        <f>D6</f>
        <v>Evaluator 3</v>
      </c>
      <c r="L6" s="16" t="str">
        <f>E6</f>
        <v>Evaluator 4</v>
      </c>
      <c r="M6" s="16" t="str">
        <f>F6</f>
        <v>Evaluator 5</v>
      </c>
      <c r="N6" s="29" t="s">
        <v>22</v>
      </c>
      <c r="O6" s="22" t="s">
        <v>14</v>
      </c>
    </row>
    <row r="7" spans="1:15" ht="16.5" customHeight="1" x14ac:dyDescent="0.2">
      <c r="A7" s="19" t="str">
        <f>'1'!A4:C4</f>
        <v>Brown &amp; Root</v>
      </c>
      <c r="B7" s="35">
        <f>'1'!J4</f>
        <v>74.481597880414498</v>
      </c>
      <c r="C7" s="35">
        <f>'2'!J4</f>
        <v>63.881597880414496</v>
      </c>
      <c r="D7" s="35">
        <f>'3'!J4</f>
        <v>74.481597880414498</v>
      </c>
      <c r="E7" s="35">
        <f>'4'!J4</f>
        <v>68.881597880414489</v>
      </c>
      <c r="F7" s="35">
        <f>'5'!J4</f>
        <v>75.881597880414489</v>
      </c>
      <c r="G7" s="27"/>
      <c r="H7" s="27"/>
      <c r="I7" s="18">
        <f>RANK(B7,$B$7:$B$10,0)</f>
        <v>2</v>
      </c>
      <c r="J7" s="18">
        <f>RANK(C7,$C$7:$C$10,0)</f>
        <v>3</v>
      </c>
      <c r="K7" s="18">
        <f>RANK(D7,$D$7:$D$10,0)</f>
        <v>2</v>
      </c>
      <c r="L7" s="18">
        <f>RANK(E7,$E$7:$E$10,0)</f>
        <v>3</v>
      </c>
      <c r="M7" s="18">
        <f>RANK(F7,$F$7:$F$10,0)</f>
        <v>1</v>
      </c>
      <c r="N7" s="30">
        <f>AVERAGE(I7:M7)</f>
        <v>2.2000000000000002</v>
      </c>
      <c r="O7" s="21">
        <f>RANK(N7,$N$7:$N$10,1)</f>
        <v>2</v>
      </c>
    </row>
    <row r="8" spans="1:15" s="42" customFormat="1" ht="16.5" customHeight="1" x14ac:dyDescent="0.2">
      <c r="A8" s="41" t="str">
        <f>'1'!A5:C5</f>
        <v>E-Contractors</v>
      </c>
      <c r="B8" s="43">
        <f>'1'!J5</f>
        <v>69.5</v>
      </c>
      <c r="C8" s="43">
        <f>'2'!J5</f>
        <v>87.5</v>
      </c>
      <c r="D8" s="43">
        <f>'3'!J5</f>
        <v>75.599999999999994</v>
      </c>
      <c r="E8" s="43">
        <f>'4'!J5</f>
        <v>85</v>
      </c>
      <c r="F8" s="43">
        <f>'5'!J5</f>
        <v>67.5</v>
      </c>
      <c r="G8" s="37"/>
      <c r="H8" s="37"/>
      <c r="I8" s="40">
        <f>RANK(B8,$B$7:$B$10,0)</f>
        <v>3</v>
      </c>
      <c r="J8" s="40">
        <f>RANK(C8,$C$7:$C$10,0)</f>
        <v>1</v>
      </c>
      <c r="K8" s="40">
        <f>RANK(D8,$D$7:$D$10,0)</f>
        <v>1</v>
      </c>
      <c r="L8" s="40">
        <f>RANK(E8,$E$7:$E$10,0)</f>
        <v>1</v>
      </c>
      <c r="M8" s="40">
        <f>RANK(F8,$F$7:$F$10,0)</f>
        <v>4</v>
      </c>
      <c r="N8" s="38">
        <f>AVERAGE(I8:M8)</f>
        <v>2</v>
      </c>
      <c r="O8" s="36">
        <f>RANK(N8,$N$7:$N$10,1)</f>
        <v>1</v>
      </c>
    </row>
    <row r="9" spans="1:15" ht="16.5" customHeight="1" x14ac:dyDescent="0.2">
      <c r="A9" s="19" t="str">
        <f>'1'!A6:C6</f>
        <v>Gadberry</v>
      </c>
      <c r="B9" s="35">
        <f>'1'!J6</f>
        <v>76.532623419332111</v>
      </c>
      <c r="C9" s="35">
        <f>'2'!J6</f>
        <v>54.432623419332103</v>
      </c>
      <c r="D9" s="35">
        <f>'3'!J6</f>
        <v>71.432623419332103</v>
      </c>
      <c r="E9" s="35">
        <f>'4'!J6</f>
        <v>61.432623419332103</v>
      </c>
      <c r="F9" s="35">
        <f>'5'!J6</f>
        <v>69.932623419332103</v>
      </c>
      <c r="G9" s="28"/>
      <c r="H9" s="28"/>
      <c r="I9" s="18">
        <f>RANK(B9,$B$7:$B$10,0)</f>
        <v>1</v>
      </c>
      <c r="J9" s="18">
        <f>RANK(C9,$C$7:$C$10,0)</f>
        <v>4</v>
      </c>
      <c r="K9" s="18">
        <f>RANK(D9,$D$7:$D$10,0)</f>
        <v>3</v>
      </c>
      <c r="L9" s="18">
        <f>RANK(E9,$E$7:$E$10,0)</f>
        <v>4</v>
      </c>
      <c r="M9" s="18">
        <f>RANK(F9,$F$7:$F$10,0)</f>
        <v>3</v>
      </c>
      <c r="N9" s="31">
        <f>AVERAGE(I9:M9)</f>
        <v>3</v>
      </c>
      <c r="O9" s="21">
        <f>RANK(N9,$N$7:$N$10,1)</f>
        <v>4</v>
      </c>
    </row>
    <row r="10" spans="1:15" x14ac:dyDescent="0.2">
      <c r="A10" s="19" t="str">
        <f>'1'!A7:C7</f>
        <v>Noble</v>
      </c>
      <c r="B10" s="35">
        <f>'1'!J7</f>
        <v>64.650020234722788</v>
      </c>
      <c r="C10" s="35">
        <f>'2'!J7</f>
        <v>64.450020234722786</v>
      </c>
      <c r="D10" s="35">
        <f>'3'!J7</f>
        <v>68.850020234722791</v>
      </c>
      <c r="E10" s="35">
        <f>'4'!J7</f>
        <v>75.450020234722786</v>
      </c>
      <c r="F10" s="35">
        <f>'5'!J7</f>
        <v>70.950020234722786</v>
      </c>
      <c r="G10" s="28"/>
      <c r="H10" s="28"/>
      <c r="I10" s="18">
        <f>RANK(B10,$B$7:$B$10,0)</f>
        <v>4</v>
      </c>
      <c r="J10" s="18">
        <f>RANK(C10,$C$7:$C$10,0)</f>
        <v>2</v>
      </c>
      <c r="K10" s="18">
        <f>RANK(D10,$D$7:$D$10,0)</f>
        <v>4</v>
      </c>
      <c r="L10" s="18">
        <f>RANK(E10,$E$7:$E$10,0)</f>
        <v>2</v>
      </c>
      <c r="M10" s="18">
        <f>RANK(F10,$F$7:$F$10,0)</f>
        <v>2</v>
      </c>
      <c r="N10" s="31">
        <f>AVERAGE(I10:M10)</f>
        <v>2.8</v>
      </c>
      <c r="O10" s="21">
        <f>RANK(N10,$N$7:$N$10,1)</f>
        <v>3</v>
      </c>
    </row>
    <row r="11" spans="1:15" x14ac:dyDescent="0.2">
      <c r="H11" s="23"/>
    </row>
    <row r="16" spans="1:15" x14ac:dyDescent="0.2">
      <c r="A16" s="20" t="s">
        <v>13</v>
      </c>
    </row>
    <row r="17" spans="1:1" x14ac:dyDescent="0.2">
      <c r="A17" s="20"/>
    </row>
  </sheetData>
  <mergeCells count="1">
    <mergeCell ref="N5:O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7"/>
  <sheetViews>
    <sheetView tabSelected="1" zoomScaleNormal="100" workbookViewId="0">
      <selection activeCell="D24" sqref="D24"/>
    </sheetView>
  </sheetViews>
  <sheetFormatPr defaultRowHeight="12.75" x14ac:dyDescent="0.2"/>
  <cols>
    <col min="1" max="1" width="20.7109375" style="72" customWidth="1"/>
    <col min="2" max="19" width="9.5703125" style="72" customWidth="1"/>
    <col min="20" max="16384" width="9.140625" style="72"/>
  </cols>
  <sheetData>
    <row r="1" spans="1:19" ht="15.75" customHeight="1" x14ac:dyDescent="0.25">
      <c r="A1" s="70" t="s">
        <v>30</v>
      </c>
      <c r="B1" s="70"/>
      <c r="C1" s="70"/>
      <c r="D1" s="70"/>
      <c r="E1" s="70"/>
      <c r="F1" s="70"/>
      <c r="G1" s="70"/>
      <c r="H1" s="70"/>
      <c r="I1" s="70"/>
      <c r="J1" s="71"/>
    </row>
    <row r="2" spans="1:19" ht="15.75" x14ac:dyDescent="0.25">
      <c r="A2" s="73" t="s">
        <v>29</v>
      </c>
      <c r="B2" s="73"/>
      <c r="C2" s="73"/>
      <c r="D2" s="73"/>
      <c r="E2" s="73"/>
      <c r="F2" s="73"/>
      <c r="G2" s="73"/>
      <c r="H2" s="73"/>
      <c r="I2" s="73"/>
      <c r="J2" s="74"/>
    </row>
    <row r="3" spans="1:19" x14ac:dyDescent="0.2">
      <c r="A3" s="75" t="s">
        <v>31</v>
      </c>
      <c r="B3" s="76"/>
      <c r="C3" s="76"/>
      <c r="D3" s="76"/>
    </row>
    <row r="4" spans="1:19" ht="15" customHeight="1" x14ac:dyDescent="0.2">
      <c r="A4" s="75" t="s">
        <v>32</v>
      </c>
      <c r="B4" s="77" t="s">
        <v>33</v>
      </c>
      <c r="C4" s="77"/>
      <c r="D4" s="77"/>
      <c r="E4" s="78"/>
    </row>
    <row r="5" spans="1:19" s="81" customFormat="1" ht="20.25" customHeight="1" x14ac:dyDescent="0.25">
      <c r="A5" s="79" t="s">
        <v>34</v>
      </c>
      <c r="B5" s="79"/>
      <c r="C5" s="80"/>
      <c r="D5" s="80"/>
      <c r="E5" s="80"/>
      <c r="F5" s="80"/>
      <c r="G5" s="80"/>
    </row>
    <row r="6" spans="1:19" s="81" customFormat="1" ht="27" customHeight="1" thickBot="1" x14ac:dyDescent="0.25">
      <c r="A6" s="82"/>
      <c r="B6" s="83" t="s">
        <v>35</v>
      </c>
      <c r="C6" s="83"/>
      <c r="D6" s="83"/>
      <c r="E6" s="83"/>
      <c r="F6" s="83"/>
      <c r="G6" s="83"/>
      <c r="H6" s="83"/>
      <c r="I6" s="83"/>
    </row>
    <row r="7" spans="1:19" s="81" customFormat="1" ht="20.25" customHeight="1" x14ac:dyDescent="0.25">
      <c r="A7" s="84" t="s">
        <v>36</v>
      </c>
      <c r="B7" s="84"/>
      <c r="C7" s="85"/>
      <c r="D7" s="86"/>
      <c r="E7" s="86"/>
      <c r="F7" s="86"/>
      <c r="G7" s="86"/>
    </row>
    <row r="8" spans="1:19" s="81" customFormat="1" ht="27" customHeight="1" thickBot="1" x14ac:dyDescent="0.25">
      <c r="A8" s="82"/>
      <c r="B8" s="83" t="s">
        <v>37</v>
      </c>
      <c r="C8" s="83"/>
      <c r="D8" s="83"/>
      <c r="E8" s="83"/>
      <c r="F8" s="83"/>
      <c r="G8" s="83"/>
      <c r="H8" s="83"/>
      <c r="I8" s="83"/>
    </row>
    <row r="9" spans="1:19" ht="15" customHeight="1" x14ac:dyDescent="0.2"/>
    <row r="10" spans="1:19" ht="15" customHeight="1" x14ac:dyDescent="0.2"/>
    <row r="11" spans="1:19" ht="11.25" customHeight="1" thickBot="1" x14ac:dyDescent="0.25"/>
    <row r="12" spans="1:19" s="87" customFormat="1" ht="13.5" thickBot="1" x14ac:dyDescent="0.25">
      <c r="B12" s="88" t="s">
        <v>38</v>
      </c>
      <c r="C12" s="89"/>
      <c r="D12" s="90"/>
      <c r="E12" s="88" t="s">
        <v>39</v>
      </c>
      <c r="F12" s="89"/>
      <c r="G12" s="90"/>
      <c r="H12" s="88" t="s">
        <v>40</v>
      </c>
      <c r="I12" s="89"/>
      <c r="J12" s="90"/>
      <c r="K12" s="88" t="s">
        <v>41</v>
      </c>
      <c r="L12" s="89"/>
      <c r="M12" s="90"/>
      <c r="N12" s="88" t="s">
        <v>42</v>
      </c>
      <c r="O12" s="89"/>
      <c r="P12" s="90"/>
      <c r="Q12" s="88" t="s">
        <v>43</v>
      </c>
      <c r="R12" s="89"/>
      <c r="S12" s="90"/>
    </row>
    <row r="13" spans="1:19" s="87" customFormat="1" ht="112.5" customHeight="1" x14ac:dyDescent="0.2">
      <c r="B13" s="91" t="s">
        <v>44</v>
      </c>
      <c r="C13" s="92"/>
      <c r="D13" s="93"/>
      <c r="E13" s="94" t="s">
        <v>45</v>
      </c>
      <c r="F13" s="92"/>
      <c r="G13" s="93"/>
      <c r="H13" s="94" t="s">
        <v>46</v>
      </c>
      <c r="I13" s="92"/>
      <c r="J13" s="93"/>
      <c r="K13" s="94" t="s">
        <v>47</v>
      </c>
      <c r="L13" s="92"/>
      <c r="M13" s="93"/>
      <c r="N13" s="94" t="s">
        <v>48</v>
      </c>
      <c r="O13" s="92"/>
      <c r="P13" s="93"/>
      <c r="Q13" s="94" t="s">
        <v>49</v>
      </c>
      <c r="R13" s="92"/>
      <c r="S13" s="93"/>
    </row>
    <row r="14" spans="1:19" s="99" customFormat="1" ht="11.25" customHeight="1" x14ac:dyDescent="0.2">
      <c r="A14" s="95"/>
      <c r="B14" s="96" t="s">
        <v>50</v>
      </c>
      <c r="C14" s="97"/>
      <c r="D14" s="98"/>
      <c r="E14" s="96" t="s">
        <v>50</v>
      </c>
      <c r="F14" s="97"/>
      <c r="G14" s="98"/>
      <c r="H14" s="96" t="s">
        <v>50</v>
      </c>
      <c r="I14" s="97"/>
      <c r="J14" s="98"/>
      <c r="K14" s="96" t="s">
        <v>50</v>
      </c>
      <c r="L14" s="97"/>
      <c r="M14" s="98"/>
      <c r="N14" s="96" t="s">
        <v>50</v>
      </c>
      <c r="O14" s="97"/>
      <c r="P14" s="98"/>
      <c r="Q14" s="96" t="s">
        <v>50</v>
      </c>
      <c r="R14" s="97"/>
      <c r="S14" s="98"/>
    </row>
    <row r="15" spans="1:19" s="99" customFormat="1" x14ac:dyDescent="0.2">
      <c r="A15" s="100" t="s">
        <v>25</v>
      </c>
      <c r="B15" s="101"/>
      <c r="C15" s="102"/>
      <c r="D15" s="103"/>
      <c r="E15" s="104"/>
      <c r="F15" s="105"/>
      <c r="G15" s="106"/>
      <c r="H15" s="104"/>
      <c r="I15" s="105"/>
      <c r="J15" s="106"/>
      <c r="K15" s="104"/>
      <c r="L15" s="105"/>
      <c r="M15" s="106"/>
      <c r="N15" s="104"/>
      <c r="O15" s="105"/>
      <c r="P15" s="106"/>
      <c r="Q15" s="104"/>
      <c r="R15" s="105"/>
      <c r="S15" s="106"/>
    </row>
    <row r="16" spans="1:19" s="99" customFormat="1" x14ac:dyDescent="0.2">
      <c r="A16" s="107" t="s">
        <v>26</v>
      </c>
      <c r="B16" s="108"/>
      <c r="C16" s="109"/>
      <c r="D16" s="110"/>
      <c r="E16" s="111"/>
      <c r="F16" s="112"/>
      <c r="G16" s="113"/>
      <c r="H16" s="111"/>
      <c r="I16" s="112"/>
      <c r="J16" s="113"/>
      <c r="K16" s="111"/>
      <c r="L16" s="112"/>
      <c r="M16" s="113"/>
      <c r="N16" s="111"/>
      <c r="O16" s="112"/>
      <c r="P16" s="113"/>
      <c r="Q16" s="111"/>
      <c r="R16" s="112"/>
      <c r="S16" s="113"/>
    </row>
    <row r="17" spans="1:19" s="99" customFormat="1" x14ac:dyDescent="0.2">
      <c r="A17" s="107" t="s">
        <v>27</v>
      </c>
      <c r="B17" s="108"/>
      <c r="C17" s="109"/>
      <c r="D17" s="110"/>
      <c r="E17" s="111"/>
      <c r="F17" s="112"/>
      <c r="G17" s="113"/>
      <c r="H17" s="111"/>
      <c r="I17" s="112"/>
      <c r="J17" s="113"/>
      <c r="K17" s="111"/>
      <c r="L17" s="112"/>
      <c r="M17" s="113"/>
      <c r="N17" s="111"/>
      <c r="O17" s="112"/>
      <c r="P17" s="113"/>
      <c r="Q17" s="111"/>
      <c r="R17" s="112"/>
      <c r="S17" s="113"/>
    </row>
    <row r="18" spans="1:19" s="99" customFormat="1" x14ac:dyDescent="0.2">
      <c r="A18" s="107" t="s">
        <v>28</v>
      </c>
      <c r="B18" s="108"/>
      <c r="C18" s="109"/>
      <c r="D18" s="110"/>
      <c r="E18" s="111"/>
      <c r="F18" s="112"/>
      <c r="G18" s="113"/>
      <c r="H18" s="111"/>
      <c r="I18" s="112"/>
      <c r="J18" s="113"/>
      <c r="K18" s="111"/>
      <c r="L18" s="112"/>
      <c r="M18" s="113"/>
      <c r="N18" s="111"/>
      <c r="O18" s="112"/>
      <c r="P18" s="113"/>
      <c r="Q18" s="111"/>
      <c r="R18" s="112"/>
      <c r="S18" s="113"/>
    </row>
    <row r="19" spans="1:19" s="115" customFormat="1" ht="7.5" customHeight="1" x14ac:dyDescent="0.2">
      <c r="A19" s="114"/>
      <c r="B19" s="114"/>
      <c r="C19" s="114"/>
      <c r="D19" s="114"/>
      <c r="E19" s="114"/>
      <c r="F19" s="114"/>
      <c r="G19" s="114"/>
      <c r="H19" s="114"/>
      <c r="I19" s="114"/>
      <c r="J19" s="114"/>
      <c r="K19" s="114"/>
      <c r="L19" s="114"/>
      <c r="M19" s="114"/>
      <c r="N19" s="114"/>
      <c r="O19" s="114"/>
      <c r="P19" s="114"/>
      <c r="Q19" s="114"/>
      <c r="R19" s="114"/>
      <c r="S19" s="114"/>
    </row>
    <row r="20" spans="1:19" s="116" customFormat="1" ht="6.75" customHeight="1" x14ac:dyDescent="0.2"/>
    <row r="22" spans="1:19" x14ac:dyDescent="0.2">
      <c r="A22" s="117"/>
      <c r="G22" s="118"/>
      <c r="H22" s="118"/>
    </row>
    <row r="23" spans="1:19" x14ac:dyDescent="0.2">
      <c r="A23" s="119" t="s">
        <v>51</v>
      </c>
      <c r="G23" s="118"/>
      <c r="H23" s="118"/>
      <c r="I23" s="118"/>
      <c r="J23" s="118"/>
    </row>
    <row r="24" spans="1:19" ht="15" x14ac:dyDescent="0.25">
      <c r="A24" s="120"/>
      <c r="B24" s="120"/>
      <c r="C24" s="121"/>
      <c r="G24" s="118"/>
      <c r="H24" s="118"/>
      <c r="I24" s="118"/>
      <c r="J24" s="118"/>
    </row>
    <row r="25" spans="1:19" ht="15" x14ac:dyDescent="0.25">
      <c r="A25" s="120"/>
      <c r="B25" s="120"/>
      <c r="C25" s="121"/>
      <c r="G25" s="118"/>
      <c r="H25" s="118"/>
      <c r="I25" s="118"/>
      <c r="J25" s="118"/>
    </row>
    <row r="26" spans="1:19" ht="15" x14ac:dyDescent="0.25">
      <c r="A26" s="120"/>
      <c r="B26" s="120"/>
      <c r="C26" s="121"/>
      <c r="G26" s="118"/>
      <c r="H26" s="118"/>
      <c r="I26" s="118"/>
      <c r="J26" s="118"/>
    </row>
    <row r="27" spans="1:19" ht="15" x14ac:dyDescent="0.25">
      <c r="A27" s="120"/>
      <c r="B27" s="120"/>
      <c r="C27" s="121"/>
      <c r="G27" s="118"/>
      <c r="H27" s="118"/>
      <c r="I27" s="118"/>
      <c r="J27" s="118"/>
    </row>
    <row r="28" spans="1:19" ht="15" x14ac:dyDescent="0.25">
      <c r="A28" s="120"/>
      <c r="B28" s="120"/>
      <c r="C28" s="121"/>
      <c r="G28" s="118"/>
      <c r="H28" s="118"/>
      <c r="I28" s="118"/>
      <c r="J28" s="118"/>
    </row>
    <row r="29" spans="1:19" x14ac:dyDescent="0.2">
      <c r="I29" s="118"/>
      <c r="J29" s="118"/>
      <c r="K29" s="118"/>
      <c r="L29" s="118"/>
    </row>
    <row r="30" spans="1:19" x14ac:dyDescent="0.2">
      <c r="I30" s="118"/>
      <c r="J30" s="118"/>
      <c r="K30" s="118"/>
      <c r="L30" s="118"/>
      <c r="M30" s="118"/>
    </row>
    <row r="31" spans="1:19" x14ac:dyDescent="0.2">
      <c r="L31" s="118"/>
      <c r="M31" s="118"/>
    </row>
    <row r="32" spans="1:19" x14ac:dyDescent="0.2">
      <c r="L32" s="118"/>
      <c r="M32" s="118"/>
    </row>
    <row r="33" spans="1:13" x14ac:dyDescent="0.2">
      <c r="L33" s="118"/>
      <c r="M33" s="118"/>
    </row>
    <row r="34" spans="1:13" x14ac:dyDescent="0.2">
      <c r="L34" s="118"/>
      <c r="M34" s="118"/>
    </row>
    <row r="47" spans="1:13" x14ac:dyDescent="0.2">
      <c r="A47" s="122" t="s">
        <v>52</v>
      </c>
    </row>
  </sheetData>
  <mergeCells count="50">
    <mergeCell ref="B18:D18"/>
    <mergeCell ref="E18:G18"/>
    <mergeCell ref="H18:J18"/>
    <mergeCell ref="K18:M18"/>
    <mergeCell ref="N18:P18"/>
    <mergeCell ref="Q18:S18"/>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Pricing Score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2022-04-26T19:47:50Z</dcterms:modified>
</cp:coreProperties>
</file>