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1\Formal Solicitations\RFP730-21113 UHS Endpoint Protection Management Solution - SELENE CISNEROS\Short-List\"/>
    </mc:Choice>
  </mc:AlternateContent>
  <bookViews>
    <workbookView xWindow="0" yWindow="0" windowWidth="28800" windowHeight="13635" tabRatio="950" activeTab="12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10" r:id="rId5"/>
    <sheet name="Evaluator 6" sheetId="11" r:id="rId6"/>
    <sheet name="Evaluator 7" sheetId="14" r:id="rId7"/>
    <sheet name="Evaluator 8" sheetId="13" r:id="rId8"/>
    <sheet name="Evaluator 9" sheetId="12" r:id="rId9"/>
    <sheet name="Evaluator 10" sheetId="15" r:id="rId10"/>
    <sheet name="Evaluator 11" sheetId="4" r:id="rId11"/>
    <sheet name="Summary" sheetId="1" r:id="rId12"/>
    <sheet name="Evaluation" sheetId="16" r:id="rId13"/>
  </sheets>
  <calcPr calcId="152511"/>
</workbook>
</file>

<file path=xl/calcChain.xml><?xml version="1.0" encoding="utf-8"?>
<calcChain xmlns="http://schemas.openxmlformats.org/spreadsheetml/2006/main">
  <c r="P8" i="1" l="1"/>
  <c r="P9" i="1"/>
  <c r="P10" i="1"/>
  <c r="P11" i="1"/>
  <c r="P7" i="1"/>
  <c r="U5" i="4"/>
  <c r="U6" i="4"/>
  <c r="U7" i="4"/>
  <c r="U8" i="4"/>
  <c r="U4" i="4"/>
  <c r="U4" i="10" l="1"/>
  <c r="U4" i="11"/>
  <c r="U4" i="14"/>
  <c r="U4" i="13"/>
  <c r="P6" i="1" l="1"/>
  <c r="K8" i="1"/>
  <c r="K9" i="1"/>
  <c r="K10" i="1"/>
  <c r="K11" i="1"/>
  <c r="K7" i="1"/>
  <c r="L8" i="1"/>
  <c r="L9" i="1"/>
  <c r="L7" i="1"/>
  <c r="J8" i="1"/>
  <c r="J9" i="1"/>
  <c r="J10" i="1"/>
  <c r="J11" i="1"/>
  <c r="J7" i="1"/>
  <c r="I8" i="1"/>
  <c r="I9" i="1"/>
  <c r="I10" i="1"/>
  <c r="I11" i="1"/>
  <c r="I7" i="1"/>
  <c r="H8" i="1"/>
  <c r="H9" i="1"/>
  <c r="H10" i="1"/>
  <c r="H11" i="1"/>
  <c r="H7" i="1"/>
  <c r="G8" i="1"/>
  <c r="G9" i="1"/>
  <c r="G10" i="1"/>
  <c r="G11" i="1"/>
  <c r="G7" i="1"/>
  <c r="F8" i="1"/>
  <c r="F9" i="1"/>
  <c r="F10" i="1"/>
  <c r="F11" i="1"/>
  <c r="F7" i="1"/>
  <c r="E8" i="1"/>
  <c r="E9" i="1"/>
  <c r="E10" i="1"/>
  <c r="E11" i="1"/>
  <c r="E7" i="1"/>
  <c r="D8" i="1"/>
  <c r="D9" i="1"/>
  <c r="D10" i="1"/>
  <c r="D11" i="1"/>
  <c r="D7" i="1"/>
  <c r="C8" i="1"/>
  <c r="C9" i="1"/>
  <c r="C10" i="1"/>
  <c r="C11" i="1"/>
  <c r="C7" i="1"/>
  <c r="B8" i="1"/>
  <c r="B9" i="1"/>
  <c r="B10" i="1"/>
  <c r="B11" i="1"/>
  <c r="B7" i="1"/>
  <c r="U8" i="15"/>
  <c r="U7" i="15"/>
  <c r="U6" i="15"/>
  <c r="U5" i="15"/>
  <c r="U4" i="15"/>
  <c r="U8" i="12"/>
  <c r="U7" i="12"/>
  <c r="U6" i="12"/>
  <c r="U5" i="12"/>
  <c r="U4" i="12"/>
  <c r="U8" i="13"/>
  <c r="U7" i="13"/>
  <c r="U6" i="13"/>
  <c r="U5" i="13"/>
  <c r="U8" i="14"/>
  <c r="U7" i="14"/>
  <c r="U6" i="14"/>
  <c r="U5" i="14"/>
  <c r="L11" i="1"/>
  <c r="L10" i="1"/>
  <c r="U8" i="11"/>
  <c r="U7" i="11"/>
  <c r="U6" i="11"/>
  <c r="U5" i="11"/>
  <c r="U8" i="10"/>
  <c r="U7" i="10"/>
  <c r="U6" i="10"/>
  <c r="U5" i="10"/>
  <c r="U8" i="9"/>
  <c r="U7" i="9"/>
  <c r="U6" i="9"/>
  <c r="U5" i="9"/>
  <c r="U4" i="9"/>
  <c r="U8" i="5"/>
  <c r="U7" i="5"/>
  <c r="U6" i="5"/>
  <c r="U5" i="5"/>
  <c r="U4" i="5"/>
  <c r="U8" i="3"/>
  <c r="U7" i="3"/>
  <c r="U6" i="3"/>
  <c r="U5" i="3"/>
  <c r="U4" i="3"/>
  <c r="U5" i="2"/>
  <c r="U6" i="2"/>
  <c r="U7" i="2"/>
  <c r="U8" i="2"/>
  <c r="U4" i="2"/>
  <c r="M7" i="1" l="1"/>
  <c r="Q7" i="1"/>
  <c r="Q9" i="1"/>
  <c r="Q8" i="1"/>
  <c r="Q10" i="1"/>
  <c r="Q11" i="1"/>
  <c r="A10" i="1"/>
  <c r="A11" i="1"/>
  <c r="T7" i="1" l="1"/>
  <c r="R8" i="1"/>
  <c r="R9" i="1"/>
  <c r="R11" i="1"/>
  <c r="R10" i="1"/>
  <c r="R7" i="1"/>
  <c r="M10" i="1"/>
  <c r="T10" i="1" s="1"/>
  <c r="M11" i="1"/>
  <c r="T11" i="1" s="1"/>
  <c r="A8" i="1" l="1"/>
  <c r="A9" i="1"/>
  <c r="A7" i="1"/>
  <c r="M9" i="1" l="1"/>
  <c r="T9" i="1" s="1"/>
  <c r="M8" i="1"/>
  <c r="T8" i="1" s="1"/>
  <c r="U9" i="1" l="1"/>
  <c r="U8" i="1"/>
  <c r="U7" i="1"/>
  <c r="U10" i="1"/>
  <c r="U11" i="1"/>
  <c r="N8" i="1"/>
  <c r="N9" i="1"/>
  <c r="N10" i="1"/>
  <c r="N11" i="1"/>
  <c r="N7" i="1"/>
</calcChain>
</file>

<file path=xl/sharedStrings.xml><?xml version="1.0" encoding="utf-8"?>
<sst xmlns="http://schemas.openxmlformats.org/spreadsheetml/2006/main" count="349" uniqueCount="88">
  <si>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</si>
  <si>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</si>
  <si>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</si>
  <si>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</si>
  <si>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</si>
  <si>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</si>
  <si>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</si>
  <si>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</si>
  <si>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</si>
  <si>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Criteria 1</t>
  </si>
  <si>
    <t>Criteria 2</t>
  </si>
  <si>
    <t>Criteria 3</t>
  </si>
  <si>
    <t>Criteria 4</t>
  </si>
  <si>
    <t>Criteria 5</t>
  </si>
  <si>
    <t>Criteria 6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</si>
  <si>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</si>
  <si>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</si>
  <si>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</si>
  <si>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</si>
  <si>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</si>
  <si>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</si>
  <si>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</si>
  <si>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</si>
  <si>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</si>
  <si>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</si>
  <si>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</si>
  <si>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Criteria 7</t>
  </si>
  <si>
    <t>Criteria 8</t>
  </si>
  <si>
    <t>Criteria 9</t>
  </si>
  <si>
    <t>Criteria 10</t>
  </si>
  <si>
    <t>Criteria 11</t>
  </si>
  <si>
    <t>Criteria 12</t>
  </si>
  <si>
    <t>Criteria 13</t>
  </si>
  <si>
    <t>Criteria 14</t>
  </si>
  <si>
    <t>Criteria 15</t>
  </si>
  <si>
    <t>Criteria 16</t>
  </si>
  <si>
    <t>Criteria 17</t>
  </si>
  <si>
    <t>Hied, Inc</t>
  </si>
  <si>
    <t>Kudelski</t>
  </si>
  <si>
    <t>SHI</t>
  </si>
  <si>
    <t>Tekgration</t>
  </si>
  <si>
    <t>White Rock Security</t>
  </si>
  <si>
    <t>Evaluator 8</t>
  </si>
  <si>
    <t>Evaluator 9</t>
  </si>
  <si>
    <t>Evaluator 10</t>
  </si>
  <si>
    <t>Evaluator 11</t>
  </si>
  <si>
    <t>RFP 730-21113</t>
  </si>
  <si>
    <t xml:space="preserve">University of Houston Evaluation Matrix </t>
  </si>
  <si>
    <t xml:space="preserve">RFP730-21113 UHS Endpoint Protection Management Solution </t>
  </si>
  <si>
    <t>Name</t>
  </si>
  <si>
    <t>Evaluation Due Date</t>
  </si>
  <si>
    <t>Click to review the Non Disclosure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</si>
  <si>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</si>
  <si>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</si>
  <si>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</si>
  <si>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</si>
  <si>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</si>
  <si>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 xml:space="preserve"> Criteria 6</t>
  </si>
  <si>
    <t xml:space="preserve"> Criteria 7</t>
  </si>
  <si>
    <t xml:space="preserve"> Criteria 8</t>
  </si>
  <si>
    <t xml:space="preserve"> Criteria 9</t>
  </si>
  <si>
    <t xml:space="preserve"> Criteria 10</t>
  </si>
  <si>
    <t xml:space="preserve"> Criteria 11</t>
  </si>
  <si>
    <t xml:space="preserve"> Criteria 12</t>
  </si>
  <si>
    <t xml:space="preserve"> Criteria 13</t>
  </si>
  <si>
    <t xml:space="preserve"> Criteria 14</t>
  </si>
  <si>
    <t xml:space="preserve"> Criteria 15</t>
  </si>
  <si>
    <t xml:space="preserve"> Criteria 16</t>
  </si>
  <si>
    <t xml:space="preserve"> Criteria 17</t>
  </si>
  <si>
    <t xml:space="preserve">Must Demo 
• Respondent offers a defined matrix of product features, functions, options, and solutions with pricing. 
• Quoted products should only be demonstrated. 
• Any additional products and features demonstrated must be specified during presentation.
</t>
  </si>
  <si>
    <t xml:space="preserve">Must Demo  
Product offers endpoint detection and response including the following:
• Anti-virus
• Anti-malware (File-based and Fileless)
• Operating System GUI/Command Line Scanning (including MSWindows OS)
• AI and Machine Learning Based Threat Detection
• Application Sandboxing and Isolation
• Ransomware Mitigation and Recovery
• Compliance with Data Privacy Laws and Regulations 
</t>
  </si>
  <si>
    <t xml:space="preserve">Time Permitting Demo
Product offers other features and options which may include:
• Mobile Device Support
• Application Control
• Full-Disk and File Encryption Management (BitLocker, File Vault)
• Network and Endpoint Isolation
• Host-Based Intrusion Prevention 
• Integration with Security Intelligence from other
       platforms/vectors (O365, Splunk, Proofpoint and
       others) 
</t>
  </si>
  <si>
    <t xml:space="preserve">Must Demo  
Product offers solutions compatible with multiple operating systems including: 
• Windows 
• MAC
• Linux
</t>
  </si>
  <si>
    <t xml:space="preserve">Time Permitting Demo
Product offers other features and options which may include:
• Network Attached Storage (NAS) protections.
• Be prepared to explain and demonstrate.
</t>
  </si>
  <si>
    <t xml:space="preserve">Must Demo – Managed 
Provide Cloud Based Management with the ability to fully control devices on the internet.
• Provides capability to use a centralized and distributed management model for both campus areas and independent areas.
• Provides Cloud Based Analytics and Reporting – Detailed reports and dashboards containing valuable actionable information on threats in our environment.
• Provides reporting on additional emerging or known threats being faced by others. 
• Provides summary reports.
• Provides customizable dashboards.   
</t>
  </si>
  <si>
    <t xml:space="preserve">Time Permitting Demo
Product offers a distributed environment which allows connectivity at a central or master server for the following capabilities and purposes:
• Reporting/Alerts
• Policy
• Software repository
</t>
  </si>
  <si>
    <t xml:space="preserve">Must Demo  
Product offers multiple console and distributed management capabilities
</t>
  </si>
  <si>
    <t xml:space="preserve">Must Demo – Investigation &amp; Remediation 
Product offers ease of use to administrators, support staff, end users including:
• Automated Investigation and Remediation.
• Remote Investigation and Remediation.
• Provides policy management and reporting tools.
• Provides the ability for threat identification and incident management through a single workflow. 
(In addressing this item, please be prepared to walk-through a scenario with your product of identification of a client-side threat through to mitigation and resolution).  
</t>
  </si>
  <si>
    <t xml:space="preserve">Must Demo – Support &amp; Training 
• Product offers support 24 hours a day, 7 days a week for a full 365 calendar days. 
• Product offers 24/7 365 days support in the form of tiered support, phone communication and web resources. (State available times, support types, levels, etc.).
• Provides training portal, training documents.
• Provides in-person/face-to-face onsite and virtual instructor-led training options. 
</t>
  </si>
  <si>
    <t xml:space="preserve">Must Demo – Implementation  
• Provides live onsite or virtual implementation support for all campuses at each university.
• Product provides the capability and tools to perform old client removal process easily/automatically.
• Mac OS: installs via standard .pkg installer, preferably signed by developer.
• Windows: third party support e.g., Symantec Ghost, Kace, MDT, SCCM, and Intune.
• Linux: supports multiple distributions e.g., Redhat, Debian, CentOS.
</t>
  </si>
  <si>
    <t xml:space="preserve">Must Demo – Implementation  
Demonstrate agent deployment and existing agent removal process.
• Mac OS
• Linux 
• Windows
• Describe any differences in the OS deployments
</t>
  </si>
  <si>
    <t xml:space="preserve">Must Demo – Software Integrations
Be prepared to explain and demonstrate third-party application integrations processes. (SIEM, Splunk)
</t>
  </si>
  <si>
    <t xml:space="preserve">Time Permitting Demo – Policy Management  
Product offers policy management of task including:
• Policies/tasks set on individual systems.
• Demonstrate policy templates available "out of the box" those regularly used by other customers.
• Capability to build policies from existing connected templates e.g., a master policy for all servers, with child policies that update when the master policy is updated.
</t>
  </si>
  <si>
    <t xml:space="preserve">Must Demo – Device Management  
Product offers ability to retain history including:
• Systems deleted from the system tree or reimaged whereas the threat history for that system retained. 
• For a device that goes inactive for period does the server notify the administrator or remove the device from the OU folder, i.e., if a device is not heard from in 3 months or disappears from the domain does anything happen within the application.
Product offers maintenance capabilities including:
• New software and agent versions automatically pushed to the clients when approved by the application manager.
• Upon setup the master server discovers the AD structure and populates the OU’s with candidate domain devices.
• Server automatically auto-discover new domain devices.
• Agents deployed by Forest and/or OU.
• Agents deployed on computer images.
• Procedures to properly get an agent to report in and uniquely identify the machine it is running on.
</t>
  </si>
  <si>
    <t xml:space="preserve">Must Demo – Reporting  
• Product offers delivered, customizable and automated reporting functionality.
• Product offered capability for administrators to run dynamic reports in the context of other users i.e., if the NSM ISO wants to get emailed a monthly report on signature compliance, can an administrator set a report to run so that the NSM ISO’s report only shows systems from the NSM tree?
• Product offers capability to configure automated alerts based on triggers and threats. 
• Be prepared to demonstrate the following reporting metrics:
o DIR reporting – incidents by type
o Compliance Reporting / Software Maintenance
o Eligible devices on the network with no agent deployment
o Most recent agent version
o Summary of non-communicating systems or systems with old signatures
o Summary reports on the number of agent deployments by OS
o Summary reports by virus/malware rank by infection number that drills down to specific devices.  Customized reporting time periods
o Reporting into the central server segmented in time frames 1 week, 2 weeks
o Report that shows the number of devices that are not running the latest “anti-virus/malware package” broken out by versions out of date and showing the device names
</t>
  </si>
  <si>
    <t xml:space="preserve">Cost </t>
  </si>
  <si>
    <t>Points (1-5)</t>
  </si>
  <si>
    <t>Updated: 10/19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</si>
</sst>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3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2" borderId="1" applyNumberFormat="0" applyFont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14" fillId="2" borderId="1" applyNumberFormat="0" applyFont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2" borderId="1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3" fillId="0" borderId="0"/>
    <xf numFmtId="0" fontId="13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0" fillId="0" borderId="0" xfId="0" applyBorder="1"/>
    <xf numFmtId="0" fontId="11" fillId="0" borderId="0" xfId="0" applyFont="1" applyBorder="1" applyAlignment="1"/>
    <xf numFmtId="0" fontId="0" fillId="0" borderId="0" xfId="0"/>
    <xf numFmtId="0" fontId="13" fillId="0" borderId="0" xfId="0" applyFont="1"/>
    <xf numFmtId="0" fontId="0" fillId="0" borderId="0" xfId="0"/>
    <xf numFmtId="0" fontId="11" fillId="0" borderId="0" xfId="0" applyFont="1" applyBorder="1" applyAlignment="1">
      <alignment horizontal="left"/>
    </xf>
    <xf numFmtId="0" fontId="35" fillId="0" borderId="0" xfId="0" applyFont="1"/>
    <xf numFmtId="0" fontId="35" fillId="0" borderId="10" xfId="47" applyFont="1" applyBorder="1" applyAlignment="1">
      <alignment horizontal="right"/>
    </xf>
    <xf numFmtId="0" fontId="36" fillId="0" borderId="10" xfId="47" applyFont="1" applyFill="1" applyBorder="1" applyAlignment="1">
      <alignment horizontal="right"/>
    </xf>
    <xf numFmtId="0" fontId="36" fillId="0" borderId="0" xfId="0" applyFont="1" applyFill="1" applyBorder="1"/>
    <xf numFmtId="0" fontId="37" fillId="0" borderId="0" xfId="0" applyFont="1" applyBorder="1" applyAlignment="1">
      <alignment horizontal="left"/>
    </xf>
    <xf numFmtId="0" fontId="37" fillId="25" borderId="0" xfId="0" applyFont="1" applyFill="1" applyAlignment="1"/>
    <xf numFmtId="0" fontId="38" fillId="25" borderId="0" xfId="0" applyFont="1" applyFill="1"/>
    <xf numFmtId="0" fontId="11" fillId="25" borderId="0" xfId="0" applyFont="1" applyFill="1" applyAlignment="1"/>
    <xf numFmtId="0" fontId="12" fillId="25" borderId="0" xfId="0" applyFont="1" applyFill="1"/>
    <xf numFmtId="0" fontId="38" fillId="25" borderId="0" xfId="0" applyFont="1" applyFill="1" applyBorder="1"/>
    <xf numFmtId="0" fontId="12" fillId="25" borderId="0" xfId="0" applyFont="1" applyFill="1" applyBorder="1"/>
    <xf numFmtId="0" fontId="11" fillId="25" borderId="0" xfId="0" applyFont="1" applyFill="1" applyBorder="1"/>
    <xf numFmtId="0" fontId="11" fillId="25" borderId="0" xfId="0" applyFont="1" applyFill="1"/>
    <xf numFmtId="0" fontId="11" fillId="25" borderId="0" xfId="0" applyFont="1" applyFill="1" applyBorder="1" applyAlignment="1">
      <alignment horizontal="left" vertical="center"/>
    </xf>
    <xf numFmtId="0" fontId="11" fillId="25" borderId="0" xfId="0" applyFont="1" applyFill="1" applyBorder="1" applyAlignment="1">
      <alignment horizontal="right" textRotation="90" wrapText="1"/>
    </xf>
    <xf numFmtId="0" fontId="32" fillId="25" borderId="0" xfId="0" applyFont="1" applyFill="1" applyBorder="1" applyAlignment="1">
      <alignment horizontal="right" textRotation="90" wrapText="1"/>
    </xf>
    <xf numFmtId="0" fontId="11" fillId="25" borderId="0" xfId="0" applyFont="1" applyFill="1" applyAlignment="1">
      <alignment horizontal="center" vertical="center"/>
    </xf>
    <xf numFmtId="4" fontId="12" fillId="25" borderId="11" xfId="0" applyNumberFormat="1" applyFont="1" applyFill="1" applyBorder="1" applyAlignment="1">
      <alignment horizontal="right"/>
    </xf>
    <xf numFmtId="4" fontId="12" fillId="25" borderId="12" xfId="0" applyNumberFormat="1" applyFont="1" applyFill="1" applyBorder="1" applyAlignment="1">
      <alignment horizontal="right"/>
    </xf>
    <xf numFmtId="0" fontId="12" fillId="25" borderId="11" xfId="0" applyFont="1" applyFill="1" applyBorder="1" applyAlignment="1">
      <alignment horizontal="right"/>
    </xf>
    <xf numFmtId="4" fontId="12" fillId="25" borderId="11" xfId="0" applyNumberFormat="1" applyFont="1" applyFill="1" applyBorder="1"/>
    <xf numFmtId="4" fontId="12" fillId="25" borderId="12" xfId="0" applyNumberFormat="1" applyFont="1" applyFill="1" applyBorder="1"/>
    <xf numFmtId="0" fontId="12" fillId="25" borderId="11" xfId="0" applyFont="1" applyFill="1" applyBorder="1" applyAlignment="1">
      <alignment horizontal="left"/>
    </xf>
    <xf numFmtId="0" fontId="12" fillId="25" borderId="12" xfId="0" applyFont="1" applyFill="1" applyBorder="1" applyAlignment="1">
      <alignment horizontal="left"/>
    </xf>
    <xf numFmtId="0" fontId="39" fillId="25" borderId="0" xfId="0" applyFont="1" applyFill="1"/>
    <xf numFmtId="0" fontId="32" fillId="24" borderId="14" xfId="0" applyFont="1" applyFill="1" applyBorder="1" applyAlignment="1">
      <alignment horizontal="right" textRotation="90"/>
    </xf>
    <xf numFmtId="0" fontId="33" fillId="24" borderId="13" xfId="0" applyFont="1" applyFill="1" applyBorder="1" applyAlignment="1">
      <alignment horizontal="right"/>
    </xf>
    <xf numFmtId="0" fontId="33" fillId="24" borderId="15" xfId="0" applyFont="1" applyFill="1" applyBorder="1" applyAlignment="1">
      <alignment horizontal="right"/>
    </xf>
    <xf numFmtId="0" fontId="34" fillId="0" borderId="10" xfId="47" applyFont="1" applyBorder="1" applyAlignment="1">
      <alignment horizontal="right"/>
    </xf>
    <xf numFmtId="0" fontId="13" fillId="0" borderId="0" xfId="98" applyFont="1"/>
    <xf numFmtId="0" fontId="13" fillId="0" borderId="0" xfId="98"/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3" fillId="0" borderId="0" xfId="98"/>
    <xf numFmtId="0" fontId="13" fillId="0" borderId="0" xfId="98" applyFont="1"/>
    <xf numFmtId="0" fontId="13" fillId="0" borderId="0" xfId="98"/>
    <xf numFmtId="0" fontId="13" fillId="0" borderId="0" xfId="98" applyFont="1"/>
    <xf numFmtId="0" fontId="13" fillId="0" borderId="0" xfId="98"/>
    <xf numFmtId="0" fontId="35" fillId="0" borderId="10" xfId="47" applyFont="1" applyBorder="1" applyAlignment="1">
      <alignment horizontal="left"/>
    </xf>
    <xf numFmtId="0" fontId="13" fillId="0" borderId="0" xfId="98" applyFont="1" applyAlignment="1">
      <alignment horizontal="left"/>
    </xf>
    <xf numFmtId="0" fontId="37" fillId="25" borderId="0" xfId="0" applyFont="1" applyFill="1" applyAlignment="1">
      <alignment horizontal="right"/>
    </xf>
    <xf numFmtId="0" fontId="37" fillId="25" borderId="0" xfId="0" applyFont="1" applyFill="1" applyBorder="1" applyAlignment="1">
      <alignment horizontal="right"/>
    </xf>
    <xf numFmtId="0" fontId="37" fillId="0" borderId="0" xfId="0" applyFont="1" applyFill="1" applyAlignment="1">
      <alignment horizontal="left"/>
    </xf>
    <xf numFmtId="0" fontId="11" fillId="25" borderId="0" xfId="98" applyFont="1" applyFill="1" applyAlignment="1">
      <alignment horizontal="left" wrapText="1"/>
    </xf>
    <xf numFmtId="0" fontId="11" fillId="25" borderId="0" xfId="98" applyFont="1" applyFill="1" applyAlignment="1">
      <alignment wrapText="1"/>
    </xf>
    <xf numFmtId="0" fontId="13" fillId="25" borderId="0" xfId="98" applyFont="1" applyFill="1"/>
    <xf numFmtId="0" fontId="11" fillId="25" borderId="0" xfId="98" applyFont="1" applyFill="1" applyAlignment="1">
      <alignment horizontal="left"/>
    </xf>
    <xf numFmtId="0" fontId="12" fillId="25" borderId="0" xfId="98" applyFont="1" applyFill="1"/>
    <xf numFmtId="0" fontId="41" fillId="25" borderId="0" xfId="0" applyFont="1" applyFill="1" applyBorder="1" applyAlignment="1">
      <alignment horizontal="left"/>
    </xf>
    <xf numFmtId="0" fontId="13" fillId="26" borderId="0" xfId="0" applyFont="1" applyFill="1" applyBorder="1" applyAlignment="1">
      <alignment horizontal="center"/>
    </xf>
    <xf numFmtId="164" fontId="40" fillId="0" borderId="0" xfId="0" applyNumberFormat="1" applyFont="1" applyFill="1" applyBorder="1" applyAlignment="1">
      <alignment horizontal="center"/>
    </xf>
    <xf numFmtId="0" fontId="40" fillId="25" borderId="0" xfId="0" applyFont="1" applyFill="1" applyBorder="1" applyAlignment="1"/>
    <xf numFmtId="0" fontId="44" fillId="25" borderId="0" xfId="102" applyFont="1" applyFill="1"/>
    <xf numFmtId="0" fontId="41" fillId="25" borderId="0" xfId="0" applyFont="1" applyFill="1" applyBorder="1" applyAlignment="1"/>
    <xf numFmtId="0" fontId="45" fillId="25" borderId="0" xfId="98" applyFont="1" applyFill="1"/>
    <xf numFmtId="0" fontId="43" fillId="25" borderId="0" xfId="102" applyFill="1"/>
    <xf numFmtId="0" fontId="13" fillId="25" borderId="0" xfId="98" applyFont="1" applyFill="1" applyAlignment="1">
      <alignment horizontal="center"/>
    </xf>
    <xf numFmtId="0" fontId="45" fillId="27" borderId="16" xfId="98" applyFont="1" applyFill="1" applyBorder="1" applyAlignment="1">
      <alignment horizontal="left"/>
    </xf>
    <xf numFmtId="0" fontId="45" fillId="27" borderId="17" xfId="98" applyFont="1" applyFill="1" applyBorder="1" applyAlignment="1">
      <alignment horizontal="left"/>
    </xf>
    <xf numFmtId="0" fontId="45" fillId="27" borderId="18" xfId="98" applyFont="1" applyFill="1" applyBorder="1" applyAlignment="1">
      <alignment horizontal="left"/>
    </xf>
    <xf numFmtId="0" fontId="39" fillId="25" borderId="16" xfId="98" applyFont="1" applyFill="1" applyBorder="1" applyAlignment="1">
      <alignment horizontal="left" vertical="top" wrapText="1"/>
    </xf>
    <xf numFmtId="0" fontId="39" fillId="25" borderId="17" xfId="98" applyFont="1" applyFill="1" applyBorder="1" applyAlignment="1">
      <alignment horizontal="left" vertical="top" wrapText="1"/>
    </xf>
    <xf numFmtId="0" fontId="39" fillId="25" borderId="18" xfId="98" applyFont="1" applyFill="1" applyBorder="1" applyAlignment="1">
      <alignment horizontal="left" vertical="top" wrapText="1"/>
    </xf>
    <xf numFmtId="0" fontId="46" fillId="25" borderId="0" xfId="98" applyFont="1" applyFill="1" applyAlignment="1">
      <alignment wrapText="1"/>
    </xf>
    <xf numFmtId="0" fontId="46" fillId="24" borderId="19" xfId="98" applyFont="1" applyFill="1" applyBorder="1" applyAlignment="1">
      <alignment horizontal="center" wrapText="1"/>
    </xf>
    <xf numFmtId="0" fontId="46" fillId="24" borderId="20" xfId="98" applyFont="1" applyFill="1" applyBorder="1" applyAlignment="1">
      <alignment horizontal="center" wrapText="1"/>
    </xf>
    <xf numFmtId="0" fontId="46" fillId="24" borderId="21" xfId="98" applyFont="1" applyFill="1" applyBorder="1" applyAlignment="1">
      <alignment horizontal="center" wrapText="1"/>
    </xf>
    <xf numFmtId="0" fontId="46" fillId="25" borderId="0" xfId="98" applyFont="1" applyFill="1" applyAlignment="1">
      <alignment horizontal="center" wrapText="1"/>
    </xf>
    <xf numFmtId="0" fontId="34" fillId="25" borderId="11" xfId="98" applyFont="1" applyFill="1" applyBorder="1" applyAlignment="1">
      <alignment wrapText="1"/>
    </xf>
    <xf numFmtId="0" fontId="13" fillId="26" borderId="13" xfId="98" applyFont="1" applyFill="1" applyBorder="1" applyAlignment="1">
      <alignment horizontal="center"/>
    </xf>
    <xf numFmtId="0" fontId="13" fillId="26" borderId="11" xfId="98" applyFont="1" applyFill="1" applyBorder="1" applyAlignment="1">
      <alignment horizontal="center"/>
    </xf>
    <xf numFmtId="0" fontId="13" fillId="26" borderId="22" xfId="98" applyFont="1" applyFill="1" applyBorder="1" applyAlignment="1">
      <alignment horizontal="center"/>
    </xf>
    <xf numFmtId="0" fontId="34" fillId="25" borderId="12" xfId="98" applyFont="1" applyFill="1" applyBorder="1" applyAlignment="1">
      <alignment wrapText="1"/>
    </xf>
    <xf numFmtId="0" fontId="13" fillId="26" borderId="15" xfId="98" applyFont="1" applyFill="1" applyBorder="1" applyAlignment="1">
      <alignment horizontal="center"/>
    </xf>
    <xf numFmtId="0" fontId="13" fillId="26" borderId="12" xfId="98" applyFont="1" applyFill="1" applyBorder="1" applyAlignment="1">
      <alignment horizontal="center"/>
    </xf>
    <xf numFmtId="0" fontId="13" fillId="26" borderId="23" xfId="98" applyFont="1" applyFill="1" applyBorder="1" applyAlignment="1">
      <alignment horizontal="center"/>
    </xf>
    <xf numFmtId="0" fontId="13" fillId="28" borderId="0" xfId="98" applyFont="1" applyFill="1" applyBorder="1"/>
    <xf numFmtId="0" fontId="13" fillId="28" borderId="24" xfId="98" applyFont="1" applyFill="1" applyBorder="1"/>
    <xf numFmtId="0" fontId="13" fillId="25" borderId="10" xfId="98" applyFont="1" applyFill="1" applyBorder="1"/>
    <xf numFmtId="0" fontId="47" fillId="25" borderId="0" xfId="98" applyFont="1" applyFill="1"/>
    <xf numFmtId="0" fontId="13" fillId="25" borderId="0" xfId="98" applyFont="1" applyFill="1" applyAlignment="1">
      <alignment wrapText="1"/>
    </xf>
    <xf numFmtId="0" fontId="34" fillId="25" borderId="0" xfId="98" applyFont="1" applyFill="1"/>
    <xf numFmtId="0" fontId="39" fillId="25" borderId="0" xfId="98" applyFont="1" applyFill="1"/>
    <xf numFmtId="0" fontId="48" fillId="25" borderId="0" xfId="0" applyFont="1" applyFill="1" applyAlignment="1">
      <alignment horizontal="left"/>
    </xf>
  </cellXfs>
  <cellStyles count="103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02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100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97"/>
    <cellStyle name="Note 2" xfId="5"/>
    <cellStyle name="Note 3" xfId="89"/>
    <cellStyle name="Note 4" xfId="42"/>
    <cellStyle name="Note 4 2" xfId="99"/>
    <cellStyle name="Output 2" xfId="84"/>
    <cellStyle name="Output 3" xfId="43"/>
    <cellStyle name="Percent 2" xfId="101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3335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6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workbookViewId="0">
      <selection activeCell="U4" sqref="U4"/>
    </sheetView>
  </sheetViews>
  <sheetFormatPr defaultRowHeight="12.75" x14ac:dyDescent="0.2"/>
  <cols>
    <col min="1" max="3" width="9.42578125" customWidth="1"/>
    <col min="4" max="7" width="8.85546875" customWidth="1"/>
    <col min="8" max="20" width="8.85546875" style="7" customWidth="1"/>
    <col min="21" max="21" width="9.42578125" customWidth="1"/>
  </cols>
  <sheetData>
    <row r="1" spans="1:24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4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4" s="6" customFormat="1" x14ac:dyDescent="0.2">
      <c r="A3" s="49"/>
      <c r="B3" s="49"/>
      <c r="C3" s="49"/>
      <c r="D3" s="37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26</v>
      </c>
      <c r="K3" s="10" t="s">
        <v>27</v>
      </c>
      <c r="L3" s="10" t="s">
        <v>28</v>
      </c>
      <c r="M3" s="10" t="s">
        <v>29</v>
      </c>
      <c r="N3" s="10" t="s">
        <v>30</v>
      </c>
      <c r="O3" s="10" t="s">
        <v>31</v>
      </c>
      <c r="P3" s="10" t="s">
        <v>32</v>
      </c>
      <c r="Q3" s="10" t="s">
        <v>33</v>
      </c>
      <c r="R3" s="10" t="s">
        <v>34</v>
      </c>
      <c r="S3" s="10" t="s">
        <v>35</v>
      </c>
      <c r="T3" s="10" t="s">
        <v>36</v>
      </c>
      <c r="U3" s="11" t="s">
        <v>15</v>
      </c>
    </row>
    <row r="4" spans="1:24" x14ac:dyDescent="0.2">
      <c r="A4" s="50" t="s">
        <v>37</v>
      </c>
      <c r="B4" s="50"/>
      <c r="C4" s="50"/>
      <c r="D4" s="38">
        <v>2.4</v>
      </c>
      <c r="E4" s="38">
        <v>12</v>
      </c>
      <c r="F4" s="38">
        <v>8</v>
      </c>
      <c r="G4" s="38">
        <v>9.6</v>
      </c>
      <c r="H4" s="38">
        <v>2</v>
      </c>
      <c r="I4" s="38">
        <v>8</v>
      </c>
      <c r="J4" s="38">
        <v>4.5</v>
      </c>
      <c r="K4" s="38">
        <v>3.8</v>
      </c>
      <c r="L4" s="38">
        <v>13.6</v>
      </c>
      <c r="M4" s="38">
        <v>6.8</v>
      </c>
      <c r="N4" s="38">
        <v>6.8</v>
      </c>
      <c r="O4" s="38">
        <v>2.4</v>
      </c>
      <c r="P4" s="38">
        <v>3</v>
      </c>
      <c r="Q4" s="38">
        <v>4.4000000000000004</v>
      </c>
      <c r="R4" s="38">
        <v>6.8</v>
      </c>
      <c r="S4" s="38">
        <v>16.8</v>
      </c>
      <c r="T4" s="9">
        <v>0</v>
      </c>
      <c r="U4" s="12">
        <f>SUM(D4:T4)</f>
        <v>110.9</v>
      </c>
    </row>
    <row r="5" spans="1:24" x14ac:dyDescent="0.2">
      <c r="A5" s="50" t="s">
        <v>38</v>
      </c>
      <c r="B5" s="50"/>
      <c r="C5" s="50"/>
      <c r="D5" s="38">
        <v>4.5999999999999996</v>
      </c>
      <c r="E5" s="38">
        <v>13.799999999999999</v>
      </c>
      <c r="F5" s="38">
        <v>9.1999999999999993</v>
      </c>
      <c r="G5" s="38">
        <v>9.6</v>
      </c>
      <c r="H5" s="38">
        <v>2</v>
      </c>
      <c r="I5" s="38">
        <v>9.6</v>
      </c>
      <c r="J5" s="38">
        <v>4.4000000000000004</v>
      </c>
      <c r="K5" s="38">
        <v>4.8</v>
      </c>
      <c r="L5" s="38">
        <v>19.2</v>
      </c>
      <c r="M5" s="38">
        <v>8.8000000000000007</v>
      </c>
      <c r="N5" s="38">
        <v>8.8000000000000007</v>
      </c>
      <c r="O5" s="38">
        <v>5</v>
      </c>
      <c r="P5" s="38">
        <v>3.5</v>
      </c>
      <c r="Q5" s="38">
        <v>4.8</v>
      </c>
      <c r="R5" s="38">
        <v>10</v>
      </c>
      <c r="S5" s="38">
        <v>17.600000000000001</v>
      </c>
      <c r="T5" s="9">
        <v>0</v>
      </c>
      <c r="U5" s="12">
        <f t="shared" ref="U5:U8" si="0">SUM(D5:T5)</f>
        <v>135.69999999999999</v>
      </c>
      <c r="X5" s="5"/>
    </row>
    <row r="6" spans="1:24" x14ac:dyDescent="0.2">
      <c r="A6" s="50" t="s">
        <v>39</v>
      </c>
      <c r="B6" s="50"/>
      <c r="C6" s="50"/>
      <c r="D6" s="38">
        <v>4.5999999999999996</v>
      </c>
      <c r="E6" s="38">
        <v>14.399999999999999</v>
      </c>
      <c r="F6" s="38">
        <v>9.6</v>
      </c>
      <c r="G6" s="38">
        <v>9.6</v>
      </c>
      <c r="H6" s="38">
        <v>2</v>
      </c>
      <c r="I6" s="38">
        <v>9.6</v>
      </c>
      <c r="J6" s="38">
        <v>4.8</v>
      </c>
      <c r="K6" s="38">
        <v>5</v>
      </c>
      <c r="L6" s="38">
        <v>19.2</v>
      </c>
      <c r="M6" s="38">
        <v>9.1999999999999993</v>
      </c>
      <c r="N6" s="38">
        <v>9.1999999999999993</v>
      </c>
      <c r="O6" s="38">
        <v>4.5999999999999996</v>
      </c>
      <c r="P6" s="38">
        <v>3.5</v>
      </c>
      <c r="Q6" s="38">
        <v>4.8</v>
      </c>
      <c r="R6" s="38">
        <v>8.8000000000000007</v>
      </c>
      <c r="S6" s="38">
        <v>18.399999999999999</v>
      </c>
      <c r="T6" s="9">
        <v>0</v>
      </c>
      <c r="U6" s="12">
        <f t="shared" si="0"/>
        <v>137.29999999999998</v>
      </c>
      <c r="X6" s="5"/>
    </row>
    <row r="7" spans="1:24" x14ac:dyDescent="0.2">
      <c r="A7" s="50" t="s">
        <v>40</v>
      </c>
      <c r="B7" s="50"/>
      <c r="C7" s="50"/>
      <c r="D7" s="38">
        <v>4.2</v>
      </c>
      <c r="E7" s="38">
        <v>14.399999999999999</v>
      </c>
      <c r="F7" s="38">
        <v>8</v>
      </c>
      <c r="G7" s="38">
        <v>9.6</v>
      </c>
      <c r="H7" s="38">
        <v>2</v>
      </c>
      <c r="I7" s="38">
        <v>7.6</v>
      </c>
      <c r="J7" s="38">
        <v>4.5999999999999996</v>
      </c>
      <c r="K7" s="38">
        <v>4</v>
      </c>
      <c r="L7" s="38">
        <v>16.8</v>
      </c>
      <c r="M7" s="38">
        <v>8.8000000000000007</v>
      </c>
      <c r="N7" s="38">
        <v>7.2</v>
      </c>
      <c r="O7" s="38">
        <v>2.4</v>
      </c>
      <c r="P7" s="38">
        <v>3.2</v>
      </c>
      <c r="Q7" s="38">
        <v>4.4000000000000004</v>
      </c>
      <c r="R7" s="38">
        <v>6.8</v>
      </c>
      <c r="S7" s="38">
        <v>17.600000000000001</v>
      </c>
      <c r="T7" s="9">
        <v>0</v>
      </c>
      <c r="U7" s="12">
        <f t="shared" si="0"/>
        <v>121.60000000000002</v>
      </c>
    </row>
    <row r="8" spans="1:24" x14ac:dyDescent="0.2">
      <c r="A8" s="50" t="s">
        <v>41</v>
      </c>
      <c r="B8" s="50"/>
      <c r="C8" s="50"/>
      <c r="D8" s="38">
        <v>4</v>
      </c>
      <c r="E8" s="38">
        <v>12</v>
      </c>
      <c r="F8" s="38">
        <v>8</v>
      </c>
      <c r="G8" s="38">
        <v>9.6</v>
      </c>
      <c r="H8" s="38">
        <v>2</v>
      </c>
      <c r="I8" s="38">
        <v>7</v>
      </c>
      <c r="J8" s="38">
        <v>4.2</v>
      </c>
      <c r="K8" s="38">
        <v>3.4</v>
      </c>
      <c r="L8" s="38">
        <v>14.4</v>
      </c>
      <c r="M8" s="38">
        <v>7.2</v>
      </c>
      <c r="N8" s="38">
        <v>6</v>
      </c>
      <c r="O8" s="38">
        <v>2.5</v>
      </c>
      <c r="P8" s="38">
        <v>3</v>
      </c>
      <c r="Q8" s="38">
        <v>4</v>
      </c>
      <c r="R8" s="38">
        <v>6.8</v>
      </c>
      <c r="S8" s="38">
        <v>16.8</v>
      </c>
      <c r="T8" s="9">
        <v>0</v>
      </c>
      <c r="U8" s="12">
        <f t="shared" si="0"/>
        <v>110.9</v>
      </c>
    </row>
  </sheetData>
  <mergeCells count="6">
    <mergeCell ref="A3:C3"/>
    <mergeCell ref="A6:C6"/>
    <mergeCell ref="A7:C7"/>
    <mergeCell ref="A8:C8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workbookViewId="0">
      <selection activeCell="U4" sqref="U4"/>
    </sheetView>
  </sheetViews>
  <sheetFormatPr defaultRowHeight="12.75" x14ac:dyDescent="0.2"/>
  <cols>
    <col min="1" max="3" width="9.42578125" style="7" customWidth="1"/>
    <col min="4" max="20" width="8.85546875" style="7" customWidth="1"/>
    <col min="21" max="21" width="9.42578125" style="7" customWidth="1"/>
    <col min="22" max="16384" width="9.140625" style="7"/>
  </cols>
  <sheetData>
    <row r="1" spans="1:23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3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s="6" customFormat="1" x14ac:dyDescent="0.2">
      <c r="A3" s="49"/>
      <c r="B3" s="49"/>
      <c r="C3" s="49"/>
      <c r="D3" s="37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26</v>
      </c>
      <c r="K3" s="10" t="s">
        <v>27</v>
      </c>
      <c r="L3" s="10" t="s">
        <v>28</v>
      </c>
      <c r="M3" s="10" t="s">
        <v>29</v>
      </c>
      <c r="N3" s="10" t="s">
        <v>30</v>
      </c>
      <c r="O3" s="10" t="s">
        <v>31</v>
      </c>
      <c r="P3" s="10" t="s">
        <v>32</v>
      </c>
      <c r="Q3" s="10" t="s">
        <v>33</v>
      </c>
      <c r="R3" s="10" t="s">
        <v>34</v>
      </c>
      <c r="S3" s="10" t="s">
        <v>35</v>
      </c>
      <c r="T3" s="10" t="s">
        <v>36</v>
      </c>
      <c r="U3" s="11" t="s">
        <v>15</v>
      </c>
    </row>
    <row r="4" spans="1:23" x14ac:dyDescent="0.2">
      <c r="A4" s="50" t="s">
        <v>37</v>
      </c>
      <c r="B4" s="50"/>
      <c r="C4" s="50"/>
      <c r="D4" s="47">
        <v>3</v>
      </c>
      <c r="E4" s="47">
        <v>12</v>
      </c>
      <c r="F4" s="47">
        <v>6</v>
      </c>
      <c r="G4" s="47">
        <v>8</v>
      </c>
      <c r="H4" s="47">
        <v>3</v>
      </c>
      <c r="I4" s="47">
        <v>8</v>
      </c>
      <c r="J4" s="47">
        <v>4</v>
      </c>
      <c r="K4" s="47">
        <v>4</v>
      </c>
      <c r="L4" s="47">
        <v>16</v>
      </c>
      <c r="M4" s="47">
        <v>6</v>
      </c>
      <c r="N4" s="47">
        <v>8</v>
      </c>
      <c r="O4" s="47">
        <v>3.8</v>
      </c>
      <c r="P4" s="47">
        <v>3</v>
      </c>
      <c r="Q4" s="47">
        <v>3.5</v>
      </c>
      <c r="R4" s="47">
        <v>8.1999999999999993</v>
      </c>
      <c r="S4" s="47">
        <v>16</v>
      </c>
      <c r="T4" s="47">
        <v>0</v>
      </c>
      <c r="U4" s="12">
        <f>SUM(D4:T4)</f>
        <v>112.5</v>
      </c>
    </row>
    <row r="5" spans="1:23" x14ac:dyDescent="0.2">
      <c r="A5" s="50" t="s">
        <v>38</v>
      </c>
      <c r="B5" s="50"/>
      <c r="C5" s="50"/>
      <c r="D5" s="47">
        <v>4.5</v>
      </c>
      <c r="E5" s="47">
        <v>14.399999999999999</v>
      </c>
      <c r="F5" s="47">
        <v>6</v>
      </c>
      <c r="G5" s="47">
        <v>8</v>
      </c>
      <c r="H5" s="47">
        <v>3</v>
      </c>
      <c r="I5" s="47">
        <v>7.6</v>
      </c>
      <c r="J5" s="47">
        <v>4</v>
      </c>
      <c r="K5" s="47">
        <v>3.8</v>
      </c>
      <c r="L5" s="47">
        <v>15.2</v>
      </c>
      <c r="M5" s="47">
        <v>6.6</v>
      </c>
      <c r="N5" s="47">
        <v>7.6</v>
      </c>
      <c r="O5" s="47">
        <v>3.5</v>
      </c>
      <c r="P5" s="47">
        <v>3</v>
      </c>
      <c r="Q5" s="47">
        <v>3.6</v>
      </c>
      <c r="R5" s="47">
        <v>7</v>
      </c>
      <c r="S5" s="47">
        <v>16</v>
      </c>
      <c r="T5" s="47">
        <v>0</v>
      </c>
      <c r="U5" s="12">
        <f t="shared" ref="U5:U8" si="0">SUM(D5:T5)</f>
        <v>113.79999999999998</v>
      </c>
    </row>
    <row r="6" spans="1:23" x14ac:dyDescent="0.2">
      <c r="A6" s="50" t="s">
        <v>39</v>
      </c>
      <c r="B6" s="50"/>
      <c r="C6" s="50"/>
      <c r="D6" s="47">
        <v>4</v>
      </c>
      <c r="E6" s="47">
        <v>12</v>
      </c>
      <c r="F6" s="47">
        <v>4</v>
      </c>
      <c r="G6" s="47">
        <v>8</v>
      </c>
      <c r="H6" s="47">
        <v>3</v>
      </c>
      <c r="I6" s="47">
        <v>8.1999999999999993</v>
      </c>
      <c r="J6" s="47">
        <v>4</v>
      </c>
      <c r="K6" s="47">
        <v>4.0999999999999996</v>
      </c>
      <c r="L6" s="47">
        <v>16.8</v>
      </c>
      <c r="M6" s="47">
        <v>6.8</v>
      </c>
      <c r="N6" s="47">
        <v>8</v>
      </c>
      <c r="O6" s="47">
        <v>3.7</v>
      </c>
      <c r="P6" s="47">
        <v>4</v>
      </c>
      <c r="Q6" s="47">
        <v>4</v>
      </c>
      <c r="R6" s="47">
        <v>7.8</v>
      </c>
      <c r="S6" s="47">
        <v>16</v>
      </c>
      <c r="T6" s="47">
        <v>0</v>
      </c>
      <c r="U6" s="12">
        <f t="shared" si="0"/>
        <v>114.4</v>
      </c>
    </row>
    <row r="7" spans="1:23" x14ac:dyDescent="0.2">
      <c r="A7" s="50" t="s">
        <v>40</v>
      </c>
      <c r="B7" s="50"/>
      <c r="C7" s="50"/>
      <c r="D7" s="47">
        <v>4.0999999999999996</v>
      </c>
      <c r="E7" s="47">
        <v>12</v>
      </c>
      <c r="F7" s="47">
        <v>8</v>
      </c>
      <c r="G7" s="47">
        <v>8</v>
      </c>
      <c r="H7" s="47">
        <v>3</v>
      </c>
      <c r="I7" s="47">
        <v>8</v>
      </c>
      <c r="J7" s="47">
        <v>4</v>
      </c>
      <c r="K7" s="47">
        <v>4</v>
      </c>
      <c r="L7" s="47">
        <v>15.6</v>
      </c>
      <c r="M7" s="47">
        <v>6.8</v>
      </c>
      <c r="N7" s="47">
        <v>7.8</v>
      </c>
      <c r="O7" s="47">
        <v>4</v>
      </c>
      <c r="P7" s="47">
        <v>3</v>
      </c>
      <c r="Q7" s="47">
        <v>4</v>
      </c>
      <c r="R7" s="47">
        <v>8</v>
      </c>
      <c r="S7" s="47">
        <v>16</v>
      </c>
      <c r="T7" s="47">
        <v>0</v>
      </c>
      <c r="U7" s="12">
        <f t="shared" si="0"/>
        <v>116.3</v>
      </c>
    </row>
    <row r="8" spans="1:23" x14ac:dyDescent="0.2">
      <c r="A8" s="50" t="s">
        <v>41</v>
      </c>
      <c r="B8" s="50"/>
      <c r="C8" s="50"/>
      <c r="D8" s="47">
        <v>3.6</v>
      </c>
      <c r="E8" s="47">
        <v>11.399999999999999</v>
      </c>
      <c r="F8" s="47">
        <v>8.1999999999999993</v>
      </c>
      <c r="G8" s="47">
        <v>8</v>
      </c>
      <c r="H8" s="47">
        <v>3</v>
      </c>
      <c r="I8" s="47">
        <v>7.8</v>
      </c>
      <c r="J8" s="47">
        <v>4</v>
      </c>
      <c r="K8" s="47">
        <v>3.9</v>
      </c>
      <c r="L8" s="47">
        <v>14.4</v>
      </c>
      <c r="M8" s="47">
        <v>6.6</v>
      </c>
      <c r="N8" s="47">
        <v>7.2</v>
      </c>
      <c r="O8" s="47">
        <v>3.8</v>
      </c>
      <c r="P8" s="47">
        <v>3</v>
      </c>
      <c r="Q8" s="47">
        <v>3.9</v>
      </c>
      <c r="R8" s="47">
        <v>7.6</v>
      </c>
      <c r="S8" s="47">
        <v>16</v>
      </c>
      <c r="T8" s="47">
        <v>0</v>
      </c>
      <c r="U8" s="12">
        <f t="shared" si="0"/>
        <v>112.39999999999999</v>
      </c>
    </row>
  </sheetData>
  <mergeCells count="6">
    <mergeCell ref="A8:C8"/>
    <mergeCell ref="A3:C3"/>
    <mergeCell ref="A4:C4"/>
    <mergeCell ref="A5:C5"/>
    <mergeCell ref="A6:C6"/>
    <mergeCell ref="A7:C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8"/>
  <sheetViews>
    <sheetView workbookViewId="0">
      <selection activeCell="R35" sqref="R35"/>
    </sheetView>
  </sheetViews>
  <sheetFormatPr defaultRowHeight="12.75" x14ac:dyDescent="0.2"/>
  <cols>
    <col min="1" max="3" width="9.42578125" style="7" customWidth="1"/>
    <col min="4" max="20" width="8.85546875" style="7" customWidth="1"/>
    <col min="21" max="21" width="9.42578125" style="7" customWidth="1"/>
    <col min="22" max="16384" width="9.140625" style="7"/>
  </cols>
  <sheetData>
    <row r="1" spans="1:23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3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s="6" customFormat="1" x14ac:dyDescent="0.2">
      <c r="A3" s="49"/>
      <c r="B3" s="49"/>
      <c r="C3" s="49"/>
      <c r="D3" s="37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26</v>
      </c>
      <c r="K3" s="10" t="s">
        <v>27</v>
      </c>
      <c r="L3" s="10" t="s">
        <v>28</v>
      </c>
      <c r="M3" s="10" t="s">
        <v>29</v>
      </c>
      <c r="N3" s="10" t="s">
        <v>30</v>
      </c>
      <c r="O3" s="10" t="s">
        <v>31</v>
      </c>
      <c r="P3" s="10" t="s">
        <v>32</v>
      </c>
      <c r="Q3" s="10" t="s">
        <v>33</v>
      </c>
      <c r="R3" s="10" t="s">
        <v>34</v>
      </c>
      <c r="S3" s="10" t="s">
        <v>35</v>
      </c>
      <c r="T3" s="10" t="s">
        <v>36</v>
      </c>
      <c r="U3" s="11" t="s">
        <v>15</v>
      </c>
    </row>
    <row r="4" spans="1:23" x14ac:dyDescent="0.2">
      <c r="A4" s="50" t="s">
        <v>37</v>
      </c>
      <c r="B4" s="50"/>
      <c r="C4" s="50"/>
      <c r="D4" s="48">
        <v>2.5</v>
      </c>
      <c r="E4" s="48">
        <v>9.8999999999999986</v>
      </c>
      <c r="F4" s="48">
        <v>5</v>
      </c>
      <c r="G4" s="48">
        <v>5</v>
      </c>
      <c r="H4" s="48">
        <v>1</v>
      </c>
      <c r="I4" s="48">
        <v>4.8</v>
      </c>
      <c r="J4" s="48">
        <v>2.5</v>
      </c>
      <c r="K4" s="48">
        <v>2</v>
      </c>
      <c r="L4" s="48">
        <v>12</v>
      </c>
      <c r="M4" s="48">
        <v>5</v>
      </c>
      <c r="N4" s="48">
        <v>4</v>
      </c>
      <c r="O4" s="48">
        <v>2</v>
      </c>
      <c r="P4" s="48">
        <v>2</v>
      </c>
      <c r="Q4" s="48">
        <v>2.5</v>
      </c>
      <c r="R4" s="48">
        <v>5</v>
      </c>
      <c r="S4" s="48">
        <v>10</v>
      </c>
      <c r="T4" s="48">
        <v>19.2</v>
      </c>
      <c r="U4" s="12">
        <f>SUM(D4:S4)</f>
        <v>75.2</v>
      </c>
    </row>
    <row r="5" spans="1:23" x14ac:dyDescent="0.2">
      <c r="A5" s="50" t="s">
        <v>38</v>
      </c>
      <c r="B5" s="50"/>
      <c r="C5" s="50"/>
      <c r="D5" s="48">
        <v>2.5</v>
      </c>
      <c r="E5" s="48">
        <v>10.5</v>
      </c>
      <c r="F5" s="48">
        <v>6</v>
      </c>
      <c r="G5" s="48">
        <v>5</v>
      </c>
      <c r="H5" s="48">
        <v>1</v>
      </c>
      <c r="I5" s="48">
        <v>6</v>
      </c>
      <c r="J5" s="48">
        <v>3</v>
      </c>
      <c r="K5" s="48">
        <v>2</v>
      </c>
      <c r="L5" s="48">
        <v>12</v>
      </c>
      <c r="M5" s="48">
        <v>6</v>
      </c>
      <c r="N5" s="48">
        <v>5</v>
      </c>
      <c r="O5" s="48">
        <v>2.2000000000000002</v>
      </c>
      <c r="P5" s="48">
        <v>2</v>
      </c>
      <c r="Q5" s="48">
        <v>2.5</v>
      </c>
      <c r="R5" s="48">
        <v>4.4000000000000004</v>
      </c>
      <c r="S5" s="48">
        <v>12</v>
      </c>
      <c r="T5" s="48">
        <v>19.2</v>
      </c>
      <c r="U5" s="12">
        <f t="shared" ref="U5:U8" si="0">SUM(D5:S5)</f>
        <v>82.100000000000009</v>
      </c>
    </row>
    <row r="6" spans="1:23" x14ac:dyDescent="0.2">
      <c r="A6" s="50" t="s">
        <v>39</v>
      </c>
      <c r="B6" s="50"/>
      <c r="C6" s="50"/>
      <c r="D6" s="48">
        <v>2.5</v>
      </c>
      <c r="E6" s="48">
        <v>10.5</v>
      </c>
      <c r="F6" s="48">
        <v>5</v>
      </c>
      <c r="G6" s="48">
        <v>5</v>
      </c>
      <c r="H6" s="48">
        <v>1</v>
      </c>
      <c r="I6" s="48">
        <v>7</v>
      </c>
      <c r="J6" s="48">
        <v>3.5</v>
      </c>
      <c r="K6" s="48">
        <v>2.5</v>
      </c>
      <c r="L6" s="48">
        <v>12</v>
      </c>
      <c r="M6" s="48">
        <v>7</v>
      </c>
      <c r="N6" s="48">
        <v>6</v>
      </c>
      <c r="O6" s="48">
        <v>3</v>
      </c>
      <c r="P6" s="48">
        <v>2</v>
      </c>
      <c r="Q6" s="48">
        <v>2.5</v>
      </c>
      <c r="R6" s="48">
        <v>4</v>
      </c>
      <c r="S6" s="48">
        <v>14</v>
      </c>
      <c r="T6" s="48">
        <v>19.8</v>
      </c>
      <c r="U6" s="12">
        <f t="shared" si="0"/>
        <v>87.5</v>
      </c>
    </row>
    <row r="7" spans="1:23" x14ac:dyDescent="0.2">
      <c r="A7" s="50" t="s">
        <v>40</v>
      </c>
      <c r="B7" s="50"/>
      <c r="C7" s="50"/>
      <c r="D7" s="48">
        <v>2.5</v>
      </c>
      <c r="E7" s="48">
        <v>6</v>
      </c>
      <c r="F7" s="48">
        <v>4</v>
      </c>
      <c r="G7" s="48">
        <v>5</v>
      </c>
      <c r="H7" s="48">
        <v>1</v>
      </c>
      <c r="I7" s="48">
        <v>4</v>
      </c>
      <c r="J7" s="48">
        <v>2</v>
      </c>
      <c r="K7" s="48">
        <v>2</v>
      </c>
      <c r="L7" s="48">
        <v>8</v>
      </c>
      <c r="M7" s="48">
        <v>4</v>
      </c>
      <c r="N7" s="48">
        <v>5</v>
      </c>
      <c r="O7" s="48">
        <v>2</v>
      </c>
      <c r="P7" s="48">
        <v>2</v>
      </c>
      <c r="Q7" s="48">
        <v>2</v>
      </c>
      <c r="R7" s="48">
        <v>4</v>
      </c>
      <c r="S7" s="48">
        <v>8</v>
      </c>
      <c r="T7" s="48">
        <v>15.6</v>
      </c>
      <c r="U7" s="12">
        <f t="shared" si="0"/>
        <v>61.5</v>
      </c>
    </row>
    <row r="8" spans="1:23" x14ac:dyDescent="0.2">
      <c r="A8" s="50" t="s">
        <v>41</v>
      </c>
      <c r="B8" s="50"/>
      <c r="C8" s="50"/>
      <c r="D8" s="48">
        <v>2.5</v>
      </c>
      <c r="E8" s="48">
        <v>6</v>
      </c>
      <c r="F8" s="48">
        <v>3.6</v>
      </c>
      <c r="G8" s="48">
        <v>5</v>
      </c>
      <c r="H8" s="48">
        <v>1</v>
      </c>
      <c r="I8" s="48">
        <v>4</v>
      </c>
      <c r="J8" s="48">
        <v>2</v>
      </c>
      <c r="K8" s="48">
        <v>2</v>
      </c>
      <c r="L8" s="48">
        <v>8</v>
      </c>
      <c r="M8" s="48">
        <v>4</v>
      </c>
      <c r="N8" s="48">
        <v>4</v>
      </c>
      <c r="O8" s="48">
        <v>2</v>
      </c>
      <c r="P8" s="48">
        <v>1.8</v>
      </c>
      <c r="Q8" s="48">
        <v>2</v>
      </c>
      <c r="R8" s="48">
        <v>4</v>
      </c>
      <c r="S8" s="48">
        <v>8</v>
      </c>
      <c r="T8" s="48">
        <v>18</v>
      </c>
      <c r="U8" s="12">
        <f t="shared" si="0"/>
        <v>59.9</v>
      </c>
    </row>
  </sheetData>
  <mergeCells count="6">
    <mergeCell ref="A7:C7"/>
    <mergeCell ref="A8:C8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workbookViewId="0">
      <selection activeCell="S24" sqref="S24"/>
    </sheetView>
  </sheetViews>
  <sheetFormatPr defaultRowHeight="15" x14ac:dyDescent="0.2"/>
  <cols>
    <col min="1" max="1" width="33" style="17" customWidth="1"/>
    <col min="2" max="2" width="8.28515625" style="17" bestFit="1" customWidth="1"/>
    <col min="3" max="4" width="7.7109375" style="17" customWidth="1"/>
    <col min="5" max="10" width="8.28515625" style="17" bestFit="1" customWidth="1"/>
    <col min="11" max="11" width="9" style="17" bestFit="1" customWidth="1"/>
    <col min="12" max="12" width="7.7109375" style="17" customWidth="1"/>
    <col min="13" max="13" width="8.28515625" style="17" bestFit="1" customWidth="1"/>
    <col min="14" max="15" width="7.5703125" style="17" customWidth="1"/>
    <col min="16" max="18" width="7.7109375" style="17" customWidth="1"/>
    <col min="19" max="16384" width="9.140625" style="17"/>
  </cols>
  <sheetData>
    <row r="1" spans="1:21" ht="15.75" x14ac:dyDescent="0.25">
      <c r="A1" s="14" t="s">
        <v>16</v>
      </c>
      <c r="B1" s="15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6"/>
      <c r="P1" s="16"/>
    </row>
    <row r="2" spans="1:21" ht="6" customHeight="1" x14ac:dyDescent="0.25">
      <c r="A2" s="14"/>
      <c r="B2" s="15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6"/>
      <c r="P2" s="16"/>
    </row>
    <row r="3" spans="1:21" ht="15.75" x14ac:dyDescent="0.25">
      <c r="A3" s="53" t="s">
        <v>46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16"/>
      <c r="P3" s="16"/>
    </row>
    <row r="4" spans="1:2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8"/>
      <c r="N4" s="18"/>
      <c r="O4" s="19"/>
      <c r="P4" s="19"/>
    </row>
    <row r="5" spans="1:21" ht="15.75" x14ac:dyDescent="0.25">
      <c r="M5" s="51" t="s">
        <v>22</v>
      </c>
      <c r="N5" s="51"/>
      <c r="O5" s="20"/>
      <c r="P5" s="21"/>
      <c r="Q5" s="52" t="s">
        <v>23</v>
      </c>
      <c r="R5" s="52"/>
      <c r="S5" s="21"/>
      <c r="T5" s="51" t="s">
        <v>24</v>
      </c>
      <c r="U5" s="51"/>
    </row>
    <row r="6" spans="1:21" s="25" customFormat="1" ht="135" customHeight="1" x14ac:dyDescent="0.2">
      <c r="A6" s="22"/>
      <c r="B6" s="23" t="s">
        <v>2</v>
      </c>
      <c r="C6" s="23" t="s">
        <v>3</v>
      </c>
      <c r="D6" s="23" t="s">
        <v>4</v>
      </c>
      <c r="E6" s="23" t="s">
        <v>5</v>
      </c>
      <c r="F6" s="23" t="s">
        <v>6</v>
      </c>
      <c r="G6" s="23" t="s">
        <v>7</v>
      </c>
      <c r="H6" s="23" t="s">
        <v>8</v>
      </c>
      <c r="I6" s="23" t="s">
        <v>42</v>
      </c>
      <c r="J6" s="23" t="s">
        <v>43</v>
      </c>
      <c r="K6" s="23" t="s">
        <v>44</v>
      </c>
      <c r="L6" s="24" t="s">
        <v>45</v>
      </c>
      <c r="M6" s="23" t="s">
        <v>17</v>
      </c>
      <c r="N6" s="34" t="s">
        <v>18</v>
      </c>
      <c r="P6" s="24" t="str">
        <f>L6</f>
        <v>Evaluator 11</v>
      </c>
      <c r="Q6" s="23" t="s">
        <v>20</v>
      </c>
      <c r="R6" s="34" t="s">
        <v>19</v>
      </c>
      <c r="T6" s="23" t="s">
        <v>1</v>
      </c>
      <c r="U6" s="34" t="s">
        <v>21</v>
      </c>
    </row>
    <row r="7" spans="1:21" ht="16.5" customHeight="1" x14ac:dyDescent="0.2">
      <c r="A7" s="31" t="str">
        <f>'Evaluator 11'!A4:D4</f>
        <v>Hied, Inc</v>
      </c>
      <c r="B7" s="26">
        <f>'Evaluator 1'!U4</f>
        <v>110.9</v>
      </c>
      <c r="C7" s="26">
        <f>'Evaluator 2'!U4</f>
        <v>84.1</v>
      </c>
      <c r="D7" s="26">
        <f>'Evaluator 3'!U4</f>
        <v>90.4</v>
      </c>
      <c r="E7" s="26">
        <f>'Evaluator 4'!U4</f>
        <v>106</v>
      </c>
      <c r="F7" s="26">
        <f>'Evaluator 5'!U4</f>
        <v>94.8</v>
      </c>
      <c r="G7" s="26">
        <f>'Evaluator 6'!U4</f>
        <v>91.5</v>
      </c>
      <c r="H7" s="26">
        <f>'Evaluator 7'!U4</f>
        <v>150</v>
      </c>
      <c r="I7" s="26">
        <f>'Evaluator 8'!U4</f>
        <v>103.3</v>
      </c>
      <c r="J7" s="26">
        <f>'Evaluator 9'!U4</f>
        <v>94</v>
      </c>
      <c r="K7" s="26">
        <f>'Evaluator 10'!U4</f>
        <v>112.5</v>
      </c>
      <c r="L7" s="26">
        <f>'Evaluator 11'!U4</f>
        <v>75.2</v>
      </c>
      <c r="M7" s="26">
        <f>AVERAGE(B7:L7)</f>
        <v>101.15454545454546</v>
      </c>
      <c r="N7" s="35">
        <f>RANK(M7,$M$7:$M$11,0)</f>
        <v>4</v>
      </c>
      <c r="P7" s="28">
        <f>'Evaluator 11'!T4</f>
        <v>19.2</v>
      </c>
      <c r="Q7" s="26">
        <f>AVERAGE(P7)</f>
        <v>19.2</v>
      </c>
      <c r="R7" s="35">
        <f>RANK(Q7,$Q$7:$Q$11,0)</f>
        <v>2</v>
      </c>
      <c r="T7" s="29">
        <f>M7+Q7</f>
        <v>120.35454545454546</v>
      </c>
      <c r="U7" s="35">
        <f>RANK(T7,$T$7:$T$11,0)</f>
        <v>4</v>
      </c>
    </row>
    <row r="8" spans="1:21" ht="16.5" customHeight="1" x14ac:dyDescent="0.2">
      <c r="A8" s="32" t="str">
        <f>'Evaluator 11'!A5:D5</f>
        <v>Kudelski</v>
      </c>
      <c r="B8" s="26">
        <f>'Evaluator 1'!U5</f>
        <v>135.69999999999999</v>
      </c>
      <c r="C8" s="26">
        <f>'Evaluator 2'!U5</f>
        <v>93.8</v>
      </c>
      <c r="D8" s="26">
        <f>'Evaluator 3'!U5</f>
        <v>90.3</v>
      </c>
      <c r="E8" s="26">
        <f>'Evaluator 4'!U5</f>
        <v>116.9</v>
      </c>
      <c r="F8" s="26">
        <f>'Evaluator 5'!U5</f>
        <v>116</v>
      </c>
      <c r="G8" s="26">
        <f>'Evaluator 6'!U5</f>
        <v>127</v>
      </c>
      <c r="H8" s="26">
        <f>'Evaluator 7'!U5</f>
        <v>90</v>
      </c>
      <c r="I8" s="26">
        <f>'Evaluator 8'!U5</f>
        <v>100.3</v>
      </c>
      <c r="J8" s="26">
        <f>'Evaluator 9'!U5</f>
        <v>130</v>
      </c>
      <c r="K8" s="26">
        <f>'Evaluator 10'!U5</f>
        <v>113.79999999999998</v>
      </c>
      <c r="L8" s="26">
        <f>'Evaluator 11'!U5</f>
        <v>82.100000000000009</v>
      </c>
      <c r="M8" s="27">
        <f>AVERAGE(B8:L8)</f>
        <v>108.7181818181818</v>
      </c>
      <c r="N8" s="36">
        <f>RANK(M8,$M$7:$M$11,0)</f>
        <v>2</v>
      </c>
      <c r="P8" s="28">
        <f>'Evaluator 11'!T5</f>
        <v>19.2</v>
      </c>
      <c r="Q8" s="27">
        <f t="shared" ref="Q8:Q11" si="0">AVERAGE(P8)</f>
        <v>19.2</v>
      </c>
      <c r="R8" s="36">
        <f>RANK(Q8,$Q$7:$Q$11,0)</f>
        <v>2</v>
      </c>
      <c r="T8" s="30">
        <f t="shared" ref="T8:T11" si="1">M8+Q8</f>
        <v>127.91818181818181</v>
      </c>
      <c r="U8" s="36">
        <f>RANK(T8,$T$7:$T$11,0)</f>
        <v>2</v>
      </c>
    </row>
    <row r="9" spans="1:21" ht="16.5" customHeight="1" x14ac:dyDescent="0.2">
      <c r="A9" s="32" t="str">
        <f>'Evaluator 11'!A6:D6</f>
        <v>SHI</v>
      </c>
      <c r="B9" s="26">
        <f>'Evaluator 1'!U6</f>
        <v>137.29999999999998</v>
      </c>
      <c r="C9" s="26">
        <f>'Evaluator 2'!U6</f>
        <v>97.899999999999991</v>
      </c>
      <c r="D9" s="26">
        <f>'Evaluator 3'!U6</f>
        <v>90.1</v>
      </c>
      <c r="E9" s="26">
        <f>'Evaluator 4'!U6</f>
        <v>116.2</v>
      </c>
      <c r="F9" s="26">
        <f>'Evaluator 5'!U6</f>
        <v>112.5</v>
      </c>
      <c r="G9" s="26">
        <f>'Evaluator 6'!U6</f>
        <v>127.75</v>
      </c>
      <c r="H9" s="26">
        <f>'Evaluator 7'!U6</f>
        <v>90</v>
      </c>
      <c r="I9" s="26">
        <f>'Evaluator 8'!U6</f>
        <v>104.5</v>
      </c>
      <c r="J9" s="26">
        <f>'Evaluator 9'!U6</f>
        <v>138</v>
      </c>
      <c r="K9" s="26">
        <f>'Evaluator 10'!U6</f>
        <v>114.4</v>
      </c>
      <c r="L9" s="26">
        <f>'Evaluator 11'!U6</f>
        <v>87.5</v>
      </c>
      <c r="M9" s="27">
        <f>AVERAGE(B9:L9)</f>
        <v>110.55909090909091</v>
      </c>
      <c r="N9" s="36">
        <f>RANK(M9,$M$7:$M$11,0)</f>
        <v>1</v>
      </c>
      <c r="P9" s="28">
        <f>'Evaluator 11'!T6</f>
        <v>19.8</v>
      </c>
      <c r="Q9" s="27">
        <f t="shared" si="0"/>
        <v>19.8</v>
      </c>
      <c r="R9" s="36">
        <f>RANK(Q9,$Q$7:$Q$11,0)</f>
        <v>1</v>
      </c>
      <c r="T9" s="30">
        <f t="shared" si="1"/>
        <v>130.35909090909092</v>
      </c>
      <c r="U9" s="36">
        <f>RANK(T9,$T$7:$T$11,0)</f>
        <v>1</v>
      </c>
    </row>
    <row r="10" spans="1:21" x14ac:dyDescent="0.2">
      <c r="A10" s="32" t="str">
        <f>'Evaluator 11'!A7:D7</f>
        <v>Tekgration</v>
      </c>
      <c r="B10" s="26">
        <f>'Evaluator 1'!U7</f>
        <v>121.60000000000002</v>
      </c>
      <c r="C10" s="26">
        <f>'Evaluator 2'!U7</f>
        <v>96.199999999999989</v>
      </c>
      <c r="D10" s="26">
        <f>'Evaluator 3'!U7</f>
        <v>90.6</v>
      </c>
      <c r="E10" s="26">
        <f>'Evaluator 4'!U7</f>
        <v>111.3</v>
      </c>
      <c r="F10" s="26">
        <f>'Evaluator 5'!U7</f>
        <v>107.6</v>
      </c>
      <c r="G10" s="26">
        <f>'Evaluator 6'!U7</f>
        <v>99.5</v>
      </c>
      <c r="H10" s="26">
        <f>'Evaluator 7'!U7</f>
        <v>120</v>
      </c>
      <c r="I10" s="26">
        <f>'Evaluator 8'!U7</f>
        <v>107.3</v>
      </c>
      <c r="J10" s="26">
        <f>'Evaluator 9'!U7</f>
        <v>140</v>
      </c>
      <c r="K10" s="26">
        <f>'Evaluator 10'!U7</f>
        <v>116.3</v>
      </c>
      <c r="L10" s="26">
        <f>'Evaluator 11'!U7</f>
        <v>61.5</v>
      </c>
      <c r="M10" s="27">
        <f>AVERAGE(B10:L10)</f>
        <v>106.53636363636362</v>
      </c>
      <c r="N10" s="36">
        <f>RANK(M10,$M$7:$M$11,0)</f>
        <v>3</v>
      </c>
      <c r="P10" s="28">
        <f>'Evaluator 11'!T7</f>
        <v>15.6</v>
      </c>
      <c r="Q10" s="27">
        <f t="shared" si="0"/>
        <v>15.6</v>
      </c>
      <c r="R10" s="36">
        <f>RANK(Q10,$Q$7:$Q$11,0)</f>
        <v>5</v>
      </c>
      <c r="T10" s="30">
        <f t="shared" si="1"/>
        <v>122.13636363636361</v>
      </c>
      <c r="U10" s="36">
        <f>RANK(T10,$T$7:$T$11,0)</f>
        <v>3</v>
      </c>
    </row>
    <row r="11" spans="1:21" x14ac:dyDescent="0.2">
      <c r="A11" s="32" t="str">
        <f>'Evaluator 11'!A8:D8</f>
        <v>White Rock Security</v>
      </c>
      <c r="B11" s="26">
        <f>'Evaluator 1'!U8</f>
        <v>110.9</v>
      </c>
      <c r="C11" s="26">
        <f>'Evaluator 2'!U8</f>
        <v>87.5</v>
      </c>
      <c r="D11" s="26">
        <f>'Evaluator 3'!U8</f>
        <v>90.4</v>
      </c>
      <c r="E11" s="26">
        <f>'Evaluator 4'!U8</f>
        <v>111.10000000000001</v>
      </c>
      <c r="F11" s="26">
        <f>'Evaluator 5'!U8</f>
        <v>95.6</v>
      </c>
      <c r="G11" s="26">
        <f>'Evaluator 6'!U8</f>
        <v>104</v>
      </c>
      <c r="H11" s="26">
        <f>'Evaluator 7'!U8</f>
        <v>120</v>
      </c>
      <c r="I11" s="26">
        <f>'Evaluator 8'!U8</f>
        <v>100.5</v>
      </c>
      <c r="J11" s="26">
        <f>'Evaluator 9'!U8</f>
        <v>96</v>
      </c>
      <c r="K11" s="26">
        <f>'Evaluator 10'!U8</f>
        <v>112.39999999999999</v>
      </c>
      <c r="L11" s="26">
        <f>'Evaluator 11'!U8</f>
        <v>59.9</v>
      </c>
      <c r="M11" s="27">
        <f>AVERAGE(B11:L11)</f>
        <v>98.936363636363652</v>
      </c>
      <c r="N11" s="36">
        <f>RANK(M11,$M$7:$M$11,0)</f>
        <v>5</v>
      </c>
      <c r="P11" s="28">
        <f>'Evaluator 11'!T8</f>
        <v>18</v>
      </c>
      <c r="Q11" s="27">
        <f t="shared" si="0"/>
        <v>18</v>
      </c>
      <c r="R11" s="36">
        <f>RANK(Q11,$Q$7:$Q$11,0)</f>
        <v>4</v>
      </c>
      <c r="T11" s="30">
        <f t="shared" si="1"/>
        <v>116.93636363636365</v>
      </c>
      <c r="U11" s="36">
        <f>RANK(T11,$T$7:$T$11,0)</f>
        <v>5</v>
      </c>
    </row>
    <row r="30" spans="1:1" x14ac:dyDescent="0.2">
      <c r="A30" s="33" t="s">
        <v>25</v>
      </c>
    </row>
    <row r="31" spans="1:1" x14ac:dyDescent="0.2">
      <c r="A31" s="33"/>
    </row>
  </sheetData>
  <mergeCells count="4">
    <mergeCell ref="T5:U5"/>
    <mergeCell ref="M5:N5"/>
    <mergeCell ref="Q5:R5"/>
    <mergeCell ref="A3:N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55"/>
  <sheetViews>
    <sheetView tabSelected="1" zoomScale="40" zoomScaleNormal="40" workbookViewId="0">
      <selection activeCell="AA49" sqref="AA49"/>
    </sheetView>
  </sheetViews>
  <sheetFormatPr defaultRowHeight="12.75" x14ac:dyDescent="0.2"/>
  <cols>
    <col min="1" max="1" width="20.7109375" style="56" customWidth="1"/>
    <col min="2" max="28" width="9.5703125" style="56" customWidth="1"/>
    <col min="29" max="16384" width="9.140625" style="56"/>
  </cols>
  <sheetData>
    <row r="1" spans="1:10" ht="15.75" customHeight="1" x14ac:dyDescent="0.25">
      <c r="A1" s="54" t="s">
        <v>47</v>
      </c>
      <c r="B1" s="54"/>
      <c r="C1" s="54"/>
      <c r="D1" s="54"/>
      <c r="E1" s="54"/>
      <c r="F1" s="54"/>
      <c r="G1" s="54"/>
      <c r="H1" s="54"/>
      <c r="I1" s="54"/>
      <c r="J1" s="55"/>
    </row>
    <row r="2" spans="1:10" ht="15.75" x14ac:dyDescent="0.25">
      <c r="A2" s="57" t="s">
        <v>48</v>
      </c>
      <c r="B2" s="57"/>
      <c r="C2" s="57"/>
      <c r="D2" s="57"/>
      <c r="E2" s="57"/>
      <c r="F2" s="57"/>
      <c r="G2" s="57"/>
      <c r="H2" s="57"/>
      <c r="I2" s="57"/>
      <c r="J2" s="58"/>
    </row>
    <row r="3" spans="1:10" x14ac:dyDescent="0.2">
      <c r="A3" s="59" t="s">
        <v>49</v>
      </c>
      <c r="B3" s="60"/>
      <c r="C3" s="60"/>
      <c r="D3" s="60"/>
    </row>
    <row r="4" spans="1:10" ht="15" customHeight="1" x14ac:dyDescent="0.2">
      <c r="A4" s="59" t="s">
        <v>50</v>
      </c>
      <c r="B4" s="61"/>
      <c r="C4" s="61"/>
      <c r="D4" s="61"/>
      <c r="E4" s="62"/>
    </row>
    <row r="5" spans="1:10" ht="18" customHeight="1" x14ac:dyDescent="0.25">
      <c r="A5" s="63" t="s">
        <v>51</v>
      </c>
      <c r="D5" s="64"/>
      <c r="E5" s="62"/>
    </row>
    <row r="6" spans="1:10" ht="27.75" customHeight="1" x14ac:dyDescent="0.25">
      <c r="A6" s="63"/>
      <c r="B6" s="65"/>
      <c r="D6" s="64"/>
      <c r="E6" s="62"/>
    </row>
    <row r="7" spans="1:10" ht="15" customHeight="1" x14ac:dyDescent="0.2"/>
    <row r="8" spans="1:10" ht="15" customHeight="1" x14ac:dyDescent="0.2"/>
    <row r="9" spans="1:10" ht="15" customHeight="1" x14ac:dyDescent="0.25">
      <c r="B9" s="66"/>
    </row>
    <row r="10" spans="1:10" ht="15" customHeight="1" x14ac:dyDescent="0.25">
      <c r="B10" s="66"/>
    </row>
    <row r="11" spans="1:10" ht="15" customHeight="1" x14ac:dyDescent="0.25">
      <c r="B11" s="66"/>
    </row>
    <row r="12" spans="1:10" ht="15" customHeight="1" x14ac:dyDescent="0.25">
      <c r="B12" s="66"/>
    </row>
    <row r="13" spans="1:10" ht="15" customHeight="1" x14ac:dyDescent="0.2"/>
    <row r="14" spans="1:10" ht="15" customHeight="1" x14ac:dyDescent="0.2"/>
    <row r="15" spans="1:10" ht="15" customHeight="1" x14ac:dyDescent="0.2"/>
    <row r="16" spans="1:10" ht="11.25" customHeight="1" thickBot="1" x14ac:dyDescent="0.25"/>
    <row r="17" spans="1:52" s="67" customFormat="1" ht="13.5" thickBot="1" x14ac:dyDescent="0.25">
      <c r="B17" s="68" t="s">
        <v>52</v>
      </c>
      <c r="C17" s="69"/>
      <c r="D17" s="70"/>
      <c r="E17" s="68" t="s">
        <v>53</v>
      </c>
      <c r="F17" s="69"/>
      <c r="G17" s="70"/>
      <c r="H17" s="68" t="s">
        <v>54</v>
      </c>
      <c r="I17" s="69"/>
      <c r="J17" s="70"/>
      <c r="K17" s="68" t="s">
        <v>55</v>
      </c>
      <c r="L17" s="69"/>
      <c r="M17" s="70"/>
      <c r="N17" s="68" t="s">
        <v>56</v>
      </c>
      <c r="O17" s="69"/>
      <c r="P17" s="70"/>
      <c r="Q17" s="68" t="s">
        <v>57</v>
      </c>
      <c r="R17" s="69"/>
      <c r="S17" s="70"/>
      <c r="T17" s="68" t="s">
        <v>58</v>
      </c>
      <c r="U17" s="69"/>
      <c r="V17" s="70"/>
      <c r="W17" s="68" t="s">
        <v>59</v>
      </c>
      <c r="X17" s="69"/>
      <c r="Y17" s="70"/>
      <c r="Z17" s="68" t="s">
        <v>60</v>
      </c>
      <c r="AA17" s="69"/>
      <c r="AB17" s="70"/>
      <c r="AC17" s="68" t="s">
        <v>61</v>
      </c>
      <c r="AD17" s="69"/>
      <c r="AE17" s="70"/>
      <c r="AF17" s="68" t="s">
        <v>62</v>
      </c>
      <c r="AG17" s="69"/>
      <c r="AH17" s="70"/>
      <c r="AI17" s="68" t="s">
        <v>63</v>
      </c>
      <c r="AJ17" s="69"/>
      <c r="AK17" s="70"/>
      <c r="AL17" s="68" t="s">
        <v>64</v>
      </c>
      <c r="AM17" s="69"/>
      <c r="AN17" s="70"/>
      <c r="AO17" s="68" t="s">
        <v>65</v>
      </c>
      <c r="AP17" s="69"/>
      <c r="AQ17" s="70"/>
      <c r="AR17" s="68" t="s">
        <v>66</v>
      </c>
      <c r="AS17" s="69"/>
      <c r="AT17" s="70"/>
      <c r="AU17" s="68" t="s">
        <v>67</v>
      </c>
      <c r="AV17" s="69"/>
      <c r="AW17" s="70"/>
      <c r="AX17" s="68" t="s">
        <v>68</v>
      </c>
      <c r="AY17" s="69"/>
      <c r="AZ17" s="70"/>
    </row>
    <row r="18" spans="1:52" s="67" customFormat="1" ht="285" customHeight="1" x14ac:dyDescent="0.2">
      <c r="B18" s="71" t="s">
        <v>69</v>
      </c>
      <c r="C18" s="72"/>
      <c r="D18" s="73"/>
      <c r="E18" s="71" t="s">
        <v>70</v>
      </c>
      <c r="F18" s="72"/>
      <c r="G18" s="73"/>
      <c r="H18" s="71" t="s">
        <v>71</v>
      </c>
      <c r="I18" s="72"/>
      <c r="J18" s="73"/>
      <c r="K18" s="71" t="s">
        <v>72</v>
      </c>
      <c r="L18" s="72"/>
      <c r="M18" s="73"/>
      <c r="N18" s="71" t="s">
        <v>73</v>
      </c>
      <c r="O18" s="72"/>
      <c r="P18" s="73"/>
      <c r="Q18" s="71" t="s">
        <v>74</v>
      </c>
      <c r="R18" s="72"/>
      <c r="S18" s="73"/>
      <c r="T18" s="71" t="s">
        <v>75</v>
      </c>
      <c r="U18" s="72"/>
      <c r="V18" s="73"/>
      <c r="W18" s="71" t="s">
        <v>76</v>
      </c>
      <c r="X18" s="72"/>
      <c r="Y18" s="73"/>
      <c r="Z18" s="71" t="s">
        <v>77</v>
      </c>
      <c r="AA18" s="72"/>
      <c r="AB18" s="73"/>
      <c r="AC18" s="71" t="s">
        <v>78</v>
      </c>
      <c r="AD18" s="72"/>
      <c r="AE18" s="73"/>
      <c r="AF18" s="71" t="s">
        <v>79</v>
      </c>
      <c r="AG18" s="72"/>
      <c r="AH18" s="73"/>
      <c r="AI18" s="71" t="s">
        <v>80</v>
      </c>
      <c r="AJ18" s="72"/>
      <c r="AK18" s="73"/>
      <c r="AL18" s="71" t="s">
        <v>81</v>
      </c>
      <c r="AM18" s="72"/>
      <c r="AN18" s="73"/>
      <c r="AO18" s="71" t="s">
        <v>82</v>
      </c>
      <c r="AP18" s="72"/>
      <c r="AQ18" s="73"/>
      <c r="AR18" s="71" t="s">
        <v>83</v>
      </c>
      <c r="AS18" s="72"/>
      <c r="AT18" s="73"/>
      <c r="AU18" s="71" t="s">
        <v>84</v>
      </c>
      <c r="AV18" s="72"/>
      <c r="AW18" s="73"/>
      <c r="AX18" s="71" t="s">
        <v>85</v>
      </c>
      <c r="AY18" s="72"/>
      <c r="AZ18" s="73"/>
    </row>
    <row r="19" spans="1:52" s="78" customFormat="1" ht="11.25" customHeight="1" x14ac:dyDescent="0.2">
      <c r="A19" s="74"/>
      <c r="B19" s="75" t="s">
        <v>86</v>
      </c>
      <c r="C19" s="76"/>
      <c r="D19" s="77"/>
      <c r="E19" s="75" t="s">
        <v>86</v>
      </c>
      <c r="F19" s="76"/>
      <c r="G19" s="77"/>
      <c r="H19" s="75" t="s">
        <v>86</v>
      </c>
      <c r="I19" s="76"/>
      <c r="J19" s="77"/>
      <c r="K19" s="75" t="s">
        <v>86</v>
      </c>
      <c r="L19" s="76"/>
      <c r="M19" s="77"/>
      <c r="N19" s="75" t="s">
        <v>86</v>
      </c>
      <c r="O19" s="76"/>
      <c r="P19" s="77"/>
      <c r="Q19" s="75" t="s">
        <v>86</v>
      </c>
      <c r="R19" s="76"/>
      <c r="S19" s="77"/>
      <c r="T19" s="75" t="s">
        <v>86</v>
      </c>
      <c r="U19" s="76"/>
      <c r="V19" s="77"/>
      <c r="W19" s="75" t="s">
        <v>86</v>
      </c>
      <c r="X19" s="76"/>
      <c r="Y19" s="77"/>
      <c r="Z19" s="75" t="s">
        <v>86</v>
      </c>
      <c r="AA19" s="76"/>
      <c r="AB19" s="77"/>
      <c r="AC19" s="75" t="s">
        <v>86</v>
      </c>
      <c r="AD19" s="76"/>
      <c r="AE19" s="77"/>
      <c r="AF19" s="75" t="s">
        <v>86</v>
      </c>
      <c r="AG19" s="76"/>
      <c r="AH19" s="77"/>
      <c r="AI19" s="75" t="s">
        <v>86</v>
      </c>
      <c r="AJ19" s="76"/>
      <c r="AK19" s="77"/>
      <c r="AL19" s="75" t="s">
        <v>86</v>
      </c>
      <c r="AM19" s="76"/>
      <c r="AN19" s="77"/>
      <c r="AO19" s="75" t="s">
        <v>86</v>
      </c>
      <c r="AP19" s="76"/>
      <c r="AQ19" s="77"/>
      <c r="AR19" s="75" t="s">
        <v>86</v>
      </c>
      <c r="AS19" s="76"/>
      <c r="AT19" s="77"/>
      <c r="AU19" s="75" t="s">
        <v>86</v>
      </c>
      <c r="AV19" s="76"/>
      <c r="AW19" s="77"/>
      <c r="AX19" s="75" t="s">
        <v>86</v>
      </c>
      <c r="AY19" s="76"/>
      <c r="AZ19" s="77"/>
    </row>
    <row r="20" spans="1:52" s="78" customFormat="1" x14ac:dyDescent="0.2">
      <c r="A20" s="79" t="s">
        <v>37</v>
      </c>
      <c r="B20" s="80"/>
      <c r="C20" s="81"/>
      <c r="D20" s="82"/>
      <c r="E20" s="80"/>
      <c r="F20" s="81"/>
      <c r="G20" s="82"/>
      <c r="H20" s="80"/>
      <c r="I20" s="81"/>
      <c r="J20" s="82"/>
      <c r="K20" s="80"/>
      <c r="L20" s="81"/>
      <c r="M20" s="82"/>
      <c r="N20" s="80"/>
      <c r="O20" s="81"/>
      <c r="P20" s="82"/>
      <c r="Q20" s="80"/>
      <c r="R20" s="81"/>
      <c r="S20" s="82"/>
      <c r="T20" s="80"/>
      <c r="U20" s="81"/>
      <c r="V20" s="82"/>
      <c r="W20" s="80"/>
      <c r="X20" s="81"/>
      <c r="Y20" s="82"/>
      <c r="Z20" s="80"/>
      <c r="AA20" s="81"/>
      <c r="AB20" s="82"/>
      <c r="AC20" s="80"/>
      <c r="AD20" s="81"/>
      <c r="AE20" s="82"/>
      <c r="AF20" s="80"/>
      <c r="AG20" s="81"/>
      <c r="AH20" s="82"/>
      <c r="AI20" s="80"/>
      <c r="AJ20" s="81"/>
      <c r="AK20" s="82"/>
      <c r="AL20" s="80"/>
      <c r="AM20" s="81"/>
      <c r="AN20" s="82"/>
      <c r="AO20" s="80"/>
      <c r="AP20" s="81"/>
      <c r="AQ20" s="82"/>
      <c r="AR20" s="80"/>
      <c r="AS20" s="81"/>
      <c r="AT20" s="82"/>
      <c r="AU20" s="80"/>
      <c r="AV20" s="81"/>
      <c r="AW20" s="82"/>
      <c r="AX20" s="80"/>
      <c r="AY20" s="81"/>
      <c r="AZ20" s="82"/>
    </row>
    <row r="21" spans="1:52" s="78" customFormat="1" x14ac:dyDescent="0.2">
      <c r="A21" s="83" t="s">
        <v>38</v>
      </c>
      <c r="B21" s="84"/>
      <c r="C21" s="85"/>
      <c r="D21" s="86"/>
      <c r="E21" s="84"/>
      <c r="F21" s="85"/>
      <c r="G21" s="86"/>
      <c r="H21" s="84"/>
      <c r="I21" s="85"/>
      <c r="J21" s="86"/>
      <c r="K21" s="84"/>
      <c r="L21" s="85"/>
      <c r="M21" s="86"/>
      <c r="N21" s="84"/>
      <c r="O21" s="85"/>
      <c r="P21" s="86"/>
      <c r="Q21" s="84"/>
      <c r="R21" s="85"/>
      <c r="S21" s="86"/>
      <c r="T21" s="84"/>
      <c r="U21" s="85"/>
      <c r="V21" s="86"/>
      <c r="W21" s="84"/>
      <c r="X21" s="85"/>
      <c r="Y21" s="86"/>
      <c r="Z21" s="84"/>
      <c r="AA21" s="85"/>
      <c r="AB21" s="86"/>
      <c r="AC21" s="84"/>
      <c r="AD21" s="85"/>
      <c r="AE21" s="86"/>
      <c r="AF21" s="84"/>
      <c r="AG21" s="85"/>
      <c r="AH21" s="86"/>
      <c r="AI21" s="84"/>
      <c r="AJ21" s="85"/>
      <c r="AK21" s="86"/>
      <c r="AL21" s="84"/>
      <c r="AM21" s="85"/>
      <c r="AN21" s="86"/>
      <c r="AO21" s="84"/>
      <c r="AP21" s="85"/>
      <c r="AQ21" s="86"/>
      <c r="AR21" s="84"/>
      <c r="AS21" s="85"/>
      <c r="AT21" s="86"/>
      <c r="AU21" s="84"/>
      <c r="AV21" s="85"/>
      <c r="AW21" s="86"/>
      <c r="AX21" s="84"/>
      <c r="AY21" s="85"/>
      <c r="AZ21" s="86"/>
    </row>
    <row r="22" spans="1:52" s="78" customFormat="1" x14ac:dyDescent="0.2">
      <c r="A22" s="83" t="s">
        <v>39</v>
      </c>
      <c r="B22" s="84"/>
      <c r="C22" s="85"/>
      <c r="D22" s="86"/>
      <c r="E22" s="84"/>
      <c r="F22" s="85"/>
      <c r="G22" s="86"/>
      <c r="H22" s="84"/>
      <c r="I22" s="85"/>
      <c r="J22" s="86"/>
      <c r="K22" s="84"/>
      <c r="L22" s="85"/>
      <c r="M22" s="86"/>
      <c r="N22" s="84"/>
      <c r="O22" s="85"/>
      <c r="P22" s="86"/>
      <c r="Q22" s="84"/>
      <c r="R22" s="85"/>
      <c r="S22" s="86"/>
      <c r="T22" s="84"/>
      <c r="U22" s="85"/>
      <c r="V22" s="86"/>
      <c r="W22" s="84"/>
      <c r="X22" s="85"/>
      <c r="Y22" s="86"/>
      <c r="Z22" s="84"/>
      <c r="AA22" s="85"/>
      <c r="AB22" s="86"/>
      <c r="AC22" s="84"/>
      <c r="AD22" s="85"/>
      <c r="AE22" s="86"/>
      <c r="AF22" s="84"/>
      <c r="AG22" s="85"/>
      <c r="AH22" s="86"/>
      <c r="AI22" s="84"/>
      <c r="AJ22" s="85"/>
      <c r="AK22" s="86"/>
      <c r="AL22" s="84"/>
      <c r="AM22" s="85"/>
      <c r="AN22" s="86"/>
      <c r="AO22" s="84"/>
      <c r="AP22" s="85"/>
      <c r="AQ22" s="86"/>
      <c r="AR22" s="84"/>
      <c r="AS22" s="85"/>
      <c r="AT22" s="86"/>
      <c r="AU22" s="84"/>
      <c r="AV22" s="85"/>
      <c r="AW22" s="86"/>
      <c r="AX22" s="84"/>
      <c r="AY22" s="85"/>
      <c r="AZ22" s="86"/>
    </row>
    <row r="23" spans="1:52" s="78" customFormat="1" x14ac:dyDescent="0.2">
      <c r="A23" s="83" t="s">
        <v>40</v>
      </c>
      <c r="B23" s="84"/>
      <c r="C23" s="85"/>
      <c r="D23" s="86"/>
      <c r="E23" s="84"/>
      <c r="F23" s="85"/>
      <c r="G23" s="86"/>
      <c r="H23" s="84"/>
      <c r="I23" s="85"/>
      <c r="J23" s="86"/>
      <c r="K23" s="84"/>
      <c r="L23" s="85"/>
      <c r="M23" s="86"/>
      <c r="N23" s="84"/>
      <c r="O23" s="85"/>
      <c r="P23" s="86"/>
      <c r="Q23" s="84"/>
      <c r="R23" s="85"/>
      <c r="S23" s="86"/>
      <c r="T23" s="84"/>
      <c r="U23" s="85"/>
      <c r="V23" s="86"/>
      <c r="W23" s="84"/>
      <c r="X23" s="85"/>
      <c r="Y23" s="86"/>
      <c r="Z23" s="84"/>
      <c r="AA23" s="85"/>
      <c r="AB23" s="86"/>
      <c r="AC23" s="84"/>
      <c r="AD23" s="85"/>
      <c r="AE23" s="86"/>
      <c r="AF23" s="84"/>
      <c r="AG23" s="85"/>
      <c r="AH23" s="86"/>
      <c r="AI23" s="84"/>
      <c r="AJ23" s="85"/>
      <c r="AK23" s="86"/>
      <c r="AL23" s="84"/>
      <c r="AM23" s="85"/>
      <c r="AN23" s="86"/>
      <c r="AO23" s="84"/>
      <c r="AP23" s="85"/>
      <c r="AQ23" s="86"/>
      <c r="AR23" s="84"/>
      <c r="AS23" s="85"/>
      <c r="AT23" s="86"/>
      <c r="AU23" s="84"/>
      <c r="AV23" s="85"/>
      <c r="AW23" s="86"/>
      <c r="AX23" s="84"/>
      <c r="AY23" s="85"/>
      <c r="AZ23" s="86"/>
    </row>
    <row r="24" spans="1:52" s="78" customFormat="1" x14ac:dyDescent="0.2">
      <c r="A24" s="83" t="s">
        <v>41</v>
      </c>
      <c r="B24" s="84"/>
      <c r="C24" s="85"/>
      <c r="D24" s="86"/>
      <c r="E24" s="84"/>
      <c r="F24" s="85"/>
      <c r="G24" s="86"/>
      <c r="H24" s="84"/>
      <c r="I24" s="85"/>
      <c r="J24" s="86"/>
      <c r="K24" s="84"/>
      <c r="L24" s="85"/>
      <c r="M24" s="86"/>
      <c r="N24" s="84"/>
      <c r="O24" s="85"/>
      <c r="P24" s="86"/>
      <c r="Q24" s="84"/>
      <c r="R24" s="85"/>
      <c r="S24" s="86"/>
      <c r="T24" s="84"/>
      <c r="U24" s="85"/>
      <c r="V24" s="86"/>
      <c r="W24" s="84"/>
      <c r="X24" s="85"/>
      <c r="Y24" s="86"/>
      <c r="Z24" s="84"/>
      <c r="AA24" s="85"/>
      <c r="AB24" s="86"/>
      <c r="AC24" s="84"/>
      <c r="AD24" s="85"/>
      <c r="AE24" s="86"/>
      <c r="AF24" s="84"/>
      <c r="AG24" s="85"/>
      <c r="AH24" s="86"/>
      <c r="AI24" s="84"/>
      <c r="AJ24" s="85"/>
      <c r="AK24" s="86"/>
      <c r="AL24" s="84"/>
      <c r="AM24" s="85"/>
      <c r="AN24" s="86"/>
      <c r="AO24" s="84"/>
      <c r="AP24" s="85"/>
      <c r="AQ24" s="86"/>
      <c r="AR24" s="84"/>
      <c r="AS24" s="85"/>
      <c r="AT24" s="86"/>
      <c r="AU24" s="84"/>
      <c r="AV24" s="85"/>
      <c r="AW24" s="86"/>
      <c r="AX24" s="84"/>
      <c r="AY24" s="85"/>
      <c r="AZ24" s="86"/>
    </row>
    <row r="25" spans="1:52" s="88" customFormat="1" ht="7.5" customHeight="1" x14ac:dyDescent="0.2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</row>
    <row r="26" spans="1:52" s="89" customFormat="1" ht="6.75" customHeight="1" x14ac:dyDescent="0.2"/>
    <row r="28" spans="1:52" x14ac:dyDescent="0.2">
      <c r="A28" s="90"/>
      <c r="G28" s="91"/>
      <c r="H28" s="91"/>
    </row>
    <row r="29" spans="1:52" x14ac:dyDescent="0.2">
      <c r="A29" s="94"/>
      <c r="G29" s="91"/>
      <c r="H29" s="91"/>
      <c r="I29" s="91"/>
      <c r="J29" s="91"/>
    </row>
    <row r="30" spans="1:52" x14ac:dyDescent="0.2">
      <c r="A30" s="92"/>
      <c r="B30" s="92"/>
      <c r="C30" s="92"/>
      <c r="G30" s="91"/>
      <c r="H30" s="91"/>
      <c r="I30" s="91"/>
      <c r="J30" s="91"/>
    </row>
    <row r="31" spans="1:52" x14ac:dyDescent="0.2">
      <c r="A31" s="92"/>
      <c r="B31" s="92"/>
      <c r="C31" s="92"/>
      <c r="G31" s="91"/>
      <c r="H31" s="91"/>
      <c r="I31" s="91"/>
      <c r="J31" s="91"/>
    </row>
    <row r="32" spans="1:52" x14ac:dyDescent="0.2">
      <c r="A32" s="92"/>
      <c r="B32" s="92"/>
      <c r="C32" s="92"/>
      <c r="G32" s="91"/>
      <c r="H32" s="91"/>
      <c r="I32" s="91"/>
      <c r="J32" s="91"/>
    </row>
    <row r="33" spans="1:13" x14ac:dyDescent="0.2">
      <c r="A33" s="92"/>
      <c r="B33" s="92"/>
      <c r="C33" s="92"/>
      <c r="G33" s="91"/>
      <c r="H33" s="91"/>
      <c r="I33" s="91"/>
      <c r="J33" s="91"/>
    </row>
    <row r="34" spans="1:13" x14ac:dyDescent="0.2">
      <c r="A34" s="92"/>
      <c r="B34" s="92"/>
      <c r="C34" s="92"/>
      <c r="G34" s="91"/>
      <c r="H34" s="91"/>
      <c r="I34" s="91"/>
      <c r="J34" s="91"/>
    </row>
    <row r="35" spans="1:13" x14ac:dyDescent="0.2">
      <c r="A35" s="92"/>
      <c r="B35" s="92"/>
      <c r="C35" s="92"/>
      <c r="G35" s="91"/>
      <c r="H35" s="91"/>
      <c r="I35" s="91"/>
      <c r="J35" s="91"/>
    </row>
    <row r="36" spans="1:13" x14ac:dyDescent="0.2">
      <c r="A36" s="92"/>
      <c r="B36" s="92"/>
      <c r="C36" s="92"/>
      <c r="G36" s="91"/>
      <c r="H36" s="91"/>
      <c r="I36" s="91"/>
      <c r="J36" s="91"/>
    </row>
    <row r="37" spans="1:13" x14ac:dyDescent="0.2">
      <c r="I37" s="91"/>
      <c r="J37" s="91"/>
      <c r="K37" s="91"/>
      <c r="L37" s="91"/>
    </row>
    <row r="38" spans="1:13" x14ac:dyDescent="0.2">
      <c r="I38" s="91"/>
      <c r="J38" s="91"/>
      <c r="K38" s="91"/>
      <c r="L38" s="91"/>
      <c r="M38" s="91"/>
    </row>
    <row r="39" spans="1:13" x14ac:dyDescent="0.2">
      <c r="L39" s="91"/>
      <c r="M39" s="91"/>
    </row>
    <row r="40" spans="1:13" x14ac:dyDescent="0.2">
      <c r="L40" s="91"/>
      <c r="M40" s="91"/>
    </row>
    <row r="41" spans="1:13" x14ac:dyDescent="0.2">
      <c r="L41" s="91"/>
      <c r="M41" s="91"/>
    </row>
    <row r="42" spans="1:13" x14ac:dyDescent="0.2">
      <c r="L42" s="91"/>
      <c r="M42" s="91"/>
    </row>
    <row r="55" spans="1:1" x14ac:dyDescent="0.2">
      <c r="A55" s="93" t="s">
        <v>87</v>
      </c>
    </row>
  </sheetData>
  <mergeCells count="140">
    <mergeCell ref="AL24:AN24"/>
    <mergeCell ref="AO24:AQ24"/>
    <mergeCell ref="AR24:AT24"/>
    <mergeCell ref="AU24:AW24"/>
    <mergeCell ref="AX24:AZ24"/>
    <mergeCell ref="T24:V24"/>
    <mergeCell ref="W24:Y24"/>
    <mergeCell ref="Z24:AB24"/>
    <mergeCell ref="AC24:AE24"/>
    <mergeCell ref="AF24:AH24"/>
    <mergeCell ref="AI24:AK24"/>
    <mergeCell ref="B24:D24"/>
    <mergeCell ref="E24:G24"/>
    <mergeCell ref="H24:J24"/>
    <mergeCell ref="K24:M24"/>
    <mergeCell ref="N24:P24"/>
    <mergeCell ref="Q24:S24"/>
    <mergeCell ref="AI23:AK23"/>
    <mergeCell ref="AL23:AN23"/>
    <mergeCell ref="AO23:AQ23"/>
    <mergeCell ref="AR23:AT23"/>
    <mergeCell ref="AU23:AW23"/>
    <mergeCell ref="AX23:AZ23"/>
    <mergeCell ref="Q23:S23"/>
    <mergeCell ref="T23:V23"/>
    <mergeCell ref="W23:Y23"/>
    <mergeCell ref="Z23:AB23"/>
    <mergeCell ref="AC23:AE23"/>
    <mergeCell ref="AF23:AH23"/>
    <mergeCell ref="AL22:AN22"/>
    <mergeCell ref="AO22:AQ22"/>
    <mergeCell ref="AR22:AT22"/>
    <mergeCell ref="AU22:AW22"/>
    <mergeCell ref="AX22:AZ22"/>
    <mergeCell ref="B23:D23"/>
    <mergeCell ref="E23:G23"/>
    <mergeCell ref="H23:J23"/>
    <mergeCell ref="K23:M23"/>
    <mergeCell ref="N23:P23"/>
    <mergeCell ref="T22:V22"/>
    <mergeCell ref="W22:Y22"/>
    <mergeCell ref="Z22:AB22"/>
    <mergeCell ref="AC22:AE22"/>
    <mergeCell ref="AF22:AH22"/>
    <mergeCell ref="AI22:AK22"/>
    <mergeCell ref="B22:D22"/>
    <mergeCell ref="E22:G22"/>
    <mergeCell ref="H22:J22"/>
    <mergeCell ref="K22:M22"/>
    <mergeCell ref="N22:P22"/>
    <mergeCell ref="Q22:S22"/>
    <mergeCell ref="AI21:AK21"/>
    <mergeCell ref="AL21:AN21"/>
    <mergeCell ref="AO21:AQ21"/>
    <mergeCell ref="AR21:AT21"/>
    <mergeCell ref="AU21:AW21"/>
    <mergeCell ref="AX21:AZ21"/>
    <mergeCell ref="Q21:S21"/>
    <mergeCell ref="T21:V21"/>
    <mergeCell ref="W21:Y21"/>
    <mergeCell ref="Z21:AB21"/>
    <mergeCell ref="AC21:AE21"/>
    <mergeCell ref="AF21:AH21"/>
    <mergeCell ref="AL20:AN20"/>
    <mergeCell ref="AO20:AQ20"/>
    <mergeCell ref="AR20:AT20"/>
    <mergeCell ref="AU20:AW20"/>
    <mergeCell ref="AX20:AZ20"/>
    <mergeCell ref="B21:D21"/>
    <mergeCell ref="E21:G21"/>
    <mergeCell ref="H21:J21"/>
    <mergeCell ref="K21:M21"/>
    <mergeCell ref="N21:P21"/>
    <mergeCell ref="T20:V20"/>
    <mergeCell ref="W20:Y20"/>
    <mergeCell ref="Z20:AB20"/>
    <mergeCell ref="AC20:AE20"/>
    <mergeCell ref="AF20:AH20"/>
    <mergeCell ref="AI20:AK20"/>
    <mergeCell ref="AO19:AQ19"/>
    <mergeCell ref="AR19:AT19"/>
    <mergeCell ref="AU19:AW19"/>
    <mergeCell ref="AX19:AZ19"/>
    <mergeCell ref="B20:D20"/>
    <mergeCell ref="E20:G20"/>
    <mergeCell ref="H20:J20"/>
    <mergeCell ref="K20:M20"/>
    <mergeCell ref="N20:P20"/>
    <mergeCell ref="Q20:S20"/>
    <mergeCell ref="W19:Y19"/>
    <mergeCell ref="Z19:AB19"/>
    <mergeCell ref="AC19:AE19"/>
    <mergeCell ref="AF19:AH19"/>
    <mergeCell ref="AI19:AK19"/>
    <mergeCell ref="AL19:AN19"/>
    <mergeCell ref="AR18:AT18"/>
    <mergeCell ref="AU18:AW18"/>
    <mergeCell ref="AX18:AZ18"/>
    <mergeCell ref="B19:D19"/>
    <mergeCell ref="E19:G19"/>
    <mergeCell ref="H19:J19"/>
    <mergeCell ref="K19:M19"/>
    <mergeCell ref="N19:P19"/>
    <mergeCell ref="Q19:S19"/>
    <mergeCell ref="T19:V19"/>
    <mergeCell ref="Z18:AB18"/>
    <mergeCell ref="AC18:AE18"/>
    <mergeCell ref="AF18:AH18"/>
    <mergeCell ref="AI18:AK18"/>
    <mergeCell ref="AL18:AN18"/>
    <mergeCell ref="AO18:AQ18"/>
    <mergeCell ref="AU17:AW17"/>
    <mergeCell ref="AX17:AZ17"/>
    <mergeCell ref="B18:D18"/>
    <mergeCell ref="E18:G18"/>
    <mergeCell ref="H18:J18"/>
    <mergeCell ref="K18:M18"/>
    <mergeCell ref="N18:P18"/>
    <mergeCell ref="Q18:S18"/>
    <mergeCell ref="T18:V18"/>
    <mergeCell ref="W18:Y18"/>
    <mergeCell ref="AC17:AE17"/>
    <mergeCell ref="AF17:AH17"/>
    <mergeCell ref="AI17:AK17"/>
    <mergeCell ref="AL17:AN17"/>
    <mergeCell ref="AO17:AQ17"/>
    <mergeCell ref="AR17:AT17"/>
    <mergeCell ref="K17:M17"/>
    <mergeCell ref="N17:P17"/>
    <mergeCell ref="Q17:S17"/>
    <mergeCell ref="T17:V17"/>
    <mergeCell ref="W17:Y17"/>
    <mergeCell ref="Z17:AB17"/>
    <mergeCell ref="A1:I1"/>
    <mergeCell ref="A2:I2"/>
    <mergeCell ref="B3:D3"/>
    <mergeCell ref="B4:D4"/>
    <mergeCell ref="B17:D17"/>
    <mergeCell ref="E17:G17"/>
    <mergeCell ref="H17:J17"/>
  </mergeCells>
  <hyperlinks>
    <hyperlink ref="A5" location="Statements!A1" display="Non Disclosure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workbookViewId="0">
      <selection activeCell="U4" sqref="U4"/>
    </sheetView>
  </sheetViews>
  <sheetFormatPr defaultRowHeight="12.75" x14ac:dyDescent="0.2"/>
  <cols>
    <col min="1" max="3" width="9.42578125" style="7" customWidth="1"/>
    <col min="4" max="20" width="8.85546875" style="7" customWidth="1"/>
    <col min="21" max="21" width="9.42578125" style="7" customWidth="1"/>
    <col min="22" max="16384" width="9.140625" style="7"/>
  </cols>
  <sheetData>
    <row r="1" spans="1:23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3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s="6" customFormat="1" x14ac:dyDescent="0.2">
      <c r="A3" s="49"/>
      <c r="B3" s="49"/>
      <c r="C3" s="49"/>
      <c r="D3" s="37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26</v>
      </c>
      <c r="K3" s="10" t="s">
        <v>27</v>
      </c>
      <c r="L3" s="10" t="s">
        <v>28</v>
      </c>
      <c r="M3" s="10" t="s">
        <v>29</v>
      </c>
      <c r="N3" s="10" t="s">
        <v>30</v>
      </c>
      <c r="O3" s="10" t="s">
        <v>31</v>
      </c>
      <c r="P3" s="10" t="s">
        <v>32</v>
      </c>
      <c r="Q3" s="10" t="s">
        <v>33</v>
      </c>
      <c r="R3" s="10" t="s">
        <v>34</v>
      </c>
      <c r="S3" s="10" t="s">
        <v>35</v>
      </c>
      <c r="T3" s="10" t="s">
        <v>36</v>
      </c>
      <c r="U3" s="11" t="s">
        <v>15</v>
      </c>
    </row>
    <row r="4" spans="1:23" x14ac:dyDescent="0.2">
      <c r="A4" s="50" t="s">
        <v>37</v>
      </c>
      <c r="B4" s="50"/>
      <c r="C4" s="50"/>
      <c r="D4" s="39">
        <v>3</v>
      </c>
      <c r="E4" s="39">
        <v>9.6000000000000014</v>
      </c>
      <c r="F4" s="39">
        <v>6</v>
      </c>
      <c r="G4" s="39">
        <v>6</v>
      </c>
      <c r="H4" s="39">
        <v>2</v>
      </c>
      <c r="I4" s="39">
        <v>6</v>
      </c>
      <c r="J4" s="39">
        <v>2.5</v>
      </c>
      <c r="K4" s="39">
        <v>2</v>
      </c>
      <c r="L4" s="39">
        <v>12</v>
      </c>
      <c r="M4" s="39">
        <v>4</v>
      </c>
      <c r="N4" s="39">
        <v>5</v>
      </c>
      <c r="O4" s="39">
        <v>2</v>
      </c>
      <c r="P4" s="39">
        <v>3</v>
      </c>
      <c r="Q4" s="39">
        <v>3</v>
      </c>
      <c r="R4" s="39">
        <v>6</v>
      </c>
      <c r="S4" s="39">
        <v>12</v>
      </c>
      <c r="T4" s="39">
        <v>0</v>
      </c>
      <c r="U4" s="12">
        <f>SUM(D4:T4)</f>
        <v>84.1</v>
      </c>
    </row>
    <row r="5" spans="1:23" x14ac:dyDescent="0.2">
      <c r="A5" s="50" t="s">
        <v>38</v>
      </c>
      <c r="B5" s="50"/>
      <c r="C5" s="50"/>
      <c r="D5" s="39">
        <v>3.2</v>
      </c>
      <c r="E5" s="39">
        <v>10.199999999999999</v>
      </c>
      <c r="F5" s="39">
        <v>6.4</v>
      </c>
      <c r="G5" s="39">
        <v>6</v>
      </c>
      <c r="H5" s="39">
        <v>2.5</v>
      </c>
      <c r="I5" s="39">
        <v>6.8</v>
      </c>
      <c r="J5" s="39">
        <v>3</v>
      </c>
      <c r="K5" s="39">
        <v>3</v>
      </c>
      <c r="L5" s="39">
        <v>12.8</v>
      </c>
      <c r="M5" s="39">
        <v>5</v>
      </c>
      <c r="N5" s="39">
        <v>6</v>
      </c>
      <c r="O5" s="39">
        <v>2.5</v>
      </c>
      <c r="P5" s="39">
        <v>3.2</v>
      </c>
      <c r="Q5" s="39">
        <v>3.2</v>
      </c>
      <c r="R5" s="39">
        <v>6.4</v>
      </c>
      <c r="S5" s="39">
        <v>13.6</v>
      </c>
      <c r="T5" s="39">
        <v>0</v>
      </c>
      <c r="U5" s="12">
        <f t="shared" ref="U5:U8" si="0">SUM(D5:T5)</f>
        <v>93.8</v>
      </c>
    </row>
    <row r="6" spans="1:23" x14ac:dyDescent="0.2">
      <c r="A6" s="50" t="s">
        <v>39</v>
      </c>
      <c r="B6" s="50"/>
      <c r="C6" s="50"/>
      <c r="D6" s="39">
        <v>3.4</v>
      </c>
      <c r="E6" s="39">
        <v>10.199999999999999</v>
      </c>
      <c r="F6" s="39">
        <v>6.8</v>
      </c>
      <c r="G6" s="39">
        <v>6</v>
      </c>
      <c r="H6" s="39">
        <v>3</v>
      </c>
      <c r="I6" s="39">
        <v>7</v>
      </c>
      <c r="J6" s="39">
        <v>3.4</v>
      </c>
      <c r="K6" s="39">
        <v>3.2</v>
      </c>
      <c r="L6" s="39">
        <v>13.6</v>
      </c>
      <c r="M6" s="39">
        <v>6</v>
      </c>
      <c r="N6" s="39">
        <v>6</v>
      </c>
      <c r="O6" s="39">
        <v>2.5</v>
      </c>
      <c r="P6" s="39">
        <v>3.2</v>
      </c>
      <c r="Q6" s="39">
        <v>3.2</v>
      </c>
      <c r="R6" s="39">
        <v>6.8</v>
      </c>
      <c r="S6" s="39">
        <v>13.6</v>
      </c>
      <c r="T6" s="39">
        <v>0</v>
      </c>
      <c r="U6" s="12">
        <f t="shared" si="0"/>
        <v>97.899999999999991</v>
      </c>
    </row>
    <row r="7" spans="1:23" x14ac:dyDescent="0.2">
      <c r="A7" s="50" t="s">
        <v>40</v>
      </c>
      <c r="B7" s="50"/>
      <c r="C7" s="50"/>
      <c r="D7" s="39">
        <v>3.4</v>
      </c>
      <c r="E7" s="39">
        <v>10.199999999999999</v>
      </c>
      <c r="F7" s="39">
        <v>6.8</v>
      </c>
      <c r="G7" s="39">
        <v>6</v>
      </c>
      <c r="H7" s="39">
        <v>2.5</v>
      </c>
      <c r="I7" s="39">
        <v>6.8</v>
      </c>
      <c r="J7" s="39">
        <v>3.4</v>
      </c>
      <c r="K7" s="39">
        <v>3</v>
      </c>
      <c r="L7" s="39">
        <v>12.8</v>
      </c>
      <c r="M7" s="39">
        <v>6</v>
      </c>
      <c r="N7" s="39">
        <v>6</v>
      </c>
      <c r="O7" s="39">
        <v>2.5</v>
      </c>
      <c r="P7" s="39">
        <v>3</v>
      </c>
      <c r="Q7" s="39">
        <v>3.4</v>
      </c>
      <c r="R7" s="39">
        <v>6.8</v>
      </c>
      <c r="S7" s="39">
        <v>13.6</v>
      </c>
      <c r="T7" s="39">
        <v>0</v>
      </c>
      <c r="U7" s="12">
        <f t="shared" si="0"/>
        <v>96.199999999999989</v>
      </c>
    </row>
    <row r="8" spans="1:23" x14ac:dyDescent="0.2">
      <c r="A8" s="50" t="s">
        <v>41</v>
      </c>
      <c r="B8" s="50"/>
      <c r="C8" s="50"/>
      <c r="D8" s="39">
        <v>3</v>
      </c>
      <c r="E8" s="39">
        <v>9</v>
      </c>
      <c r="F8" s="39">
        <v>5.6</v>
      </c>
      <c r="G8" s="39">
        <v>6</v>
      </c>
      <c r="H8" s="39">
        <v>2.5</v>
      </c>
      <c r="I8" s="39">
        <v>6</v>
      </c>
      <c r="J8" s="39">
        <v>3</v>
      </c>
      <c r="K8" s="39">
        <v>3</v>
      </c>
      <c r="L8" s="39">
        <v>12</v>
      </c>
      <c r="M8" s="39">
        <v>5.6</v>
      </c>
      <c r="N8" s="39">
        <v>5</v>
      </c>
      <c r="O8" s="39">
        <v>2</v>
      </c>
      <c r="P8" s="39">
        <v>3</v>
      </c>
      <c r="Q8" s="39">
        <v>3</v>
      </c>
      <c r="R8" s="39">
        <v>6</v>
      </c>
      <c r="S8" s="39">
        <v>12.8</v>
      </c>
      <c r="T8" s="39">
        <v>0</v>
      </c>
      <c r="U8" s="12">
        <f t="shared" si="0"/>
        <v>87.5</v>
      </c>
    </row>
  </sheetData>
  <mergeCells count="6">
    <mergeCell ref="A7:C7"/>
    <mergeCell ref="A8:C8"/>
    <mergeCell ref="A3:C3"/>
    <mergeCell ref="A4:C4"/>
    <mergeCell ref="A5:C5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workbookViewId="0">
      <selection activeCell="U4" sqref="U4"/>
    </sheetView>
  </sheetViews>
  <sheetFormatPr defaultRowHeight="12.75" x14ac:dyDescent="0.2"/>
  <cols>
    <col min="1" max="3" width="9.42578125" style="7" customWidth="1"/>
    <col min="4" max="20" width="8.85546875" style="7" customWidth="1"/>
    <col min="21" max="21" width="9.42578125" style="7" customWidth="1"/>
    <col min="22" max="16384" width="9.140625" style="7"/>
  </cols>
  <sheetData>
    <row r="1" spans="1:23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3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s="6" customFormat="1" x14ac:dyDescent="0.2">
      <c r="A3" s="49"/>
      <c r="B3" s="49"/>
      <c r="C3" s="49"/>
      <c r="D3" s="37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26</v>
      </c>
      <c r="K3" s="10" t="s">
        <v>27</v>
      </c>
      <c r="L3" s="10" t="s">
        <v>28</v>
      </c>
      <c r="M3" s="10" t="s">
        <v>29</v>
      </c>
      <c r="N3" s="10" t="s">
        <v>30</v>
      </c>
      <c r="O3" s="10" t="s">
        <v>31</v>
      </c>
      <c r="P3" s="10" t="s">
        <v>32</v>
      </c>
      <c r="Q3" s="10" t="s">
        <v>33</v>
      </c>
      <c r="R3" s="10" t="s">
        <v>34</v>
      </c>
      <c r="S3" s="10" t="s">
        <v>35</v>
      </c>
      <c r="T3" s="10" t="s">
        <v>36</v>
      </c>
      <c r="U3" s="11" t="s">
        <v>15</v>
      </c>
    </row>
    <row r="4" spans="1:23" x14ac:dyDescent="0.2">
      <c r="A4" s="50" t="s">
        <v>37</v>
      </c>
      <c r="B4" s="50"/>
      <c r="C4" s="50"/>
      <c r="D4" s="40">
        <v>3.4</v>
      </c>
      <c r="E4" s="40">
        <v>9</v>
      </c>
      <c r="F4" s="40">
        <v>6.2</v>
      </c>
      <c r="G4" s="40">
        <v>6</v>
      </c>
      <c r="H4" s="40">
        <v>3</v>
      </c>
      <c r="I4" s="40">
        <v>6</v>
      </c>
      <c r="J4" s="40">
        <v>3</v>
      </c>
      <c r="K4" s="40">
        <v>3</v>
      </c>
      <c r="L4" s="40">
        <v>12</v>
      </c>
      <c r="M4" s="40">
        <v>6</v>
      </c>
      <c r="N4" s="40">
        <v>5.8</v>
      </c>
      <c r="O4" s="40">
        <v>3</v>
      </c>
      <c r="P4" s="40">
        <v>3</v>
      </c>
      <c r="Q4" s="40">
        <v>3</v>
      </c>
      <c r="R4" s="40">
        <v>6</v>
      </c>
      <c r="S4" s="40">
        <v>12</v>
      </c>
      <c r="T4" s="40">
        <v>0</v>
      </c>
      <c r="U4" s="12">
        <f>SUM(D4:T4)</f>
        <v>90.4</v>
      </c>
    </row>
    <row r="5" spans="1:23" x14ac:dyDescent="0.2">
      <c r="A5" s="50" t="s">
        <v>38</v>
      </c>
      <c r="B5" s="50"/>
      <c r="C5" s="50"/>
      <c r="D5" s="40">
        <v>3.4</v>
      </c>
      <c r="E5" s="40">
        <v>9</v>
      </c>
      <c r="F5" s="40">
        <v>6</v>
      </c>
      <c r="G5" s="40">
        <v>6</v>
      </c>
      <c r="H5" s="40">
        <v>3</v>
      </c>
      <c r="I5" s="40">
        <v>6</v>
      </c>
      <c r="J5" s="40">
        <v>3</v>
      </c>
      <c r="K5" s="40">
        <v>3</v>
      </c>
      <c r="L5" s="40">
        <v>12</v>
      </c>
      <c r="M5" s="40">
        <v>6</v>
      </c>
      <c r="N5" s="40">
        <v>5.8</v>
      </c>
      <c r="O5" s="40">
        <v>3.1</v>
      </c>
      <c r="P5" s="40">
        <v>3</v>
      </c>
      <c r="Q5" s="40">
        <v>3</v>
      </c>
      <c r="R5" s="40">
        <v>6</v>
      </c>
      <c r="S5" s="40">
        <v>12</v>
      </c>
      <c r="T5" s="40">
        <v>0</v>
      </c>
      <c r="U5" s="12">
        <f t="shared" ref="U5:U8" si="0">SUM(D5:T5)</f>
        <v>90.3</v>
      </c>
    </row>
    <row r="6" spans="1:23" x14ac:dyDescent="0.2">
      <c r="A6" s="50" t="s">
        <v>39</v>
      </c>
      <c r="B6" s="50"/>
      <c r="C6" s="50"/>
      <c r="D6" s="40">
        <v>3</v>
      </c>
      <c r="E6" s="40">
        <v>9.3000000000000007</v>
      </c>
      <c r="F6" s="40">
        <v>6</v>
      </c>
      <c r="G6" s="40">
        <v>6</v>
      </c>
      <c r="H6" s="40">
        <v>3</v>
      </c>
      <c r="I6" s="40">
        <v>6</v>
      </c>
      <c r="J6" s="40">
        <v>3</v>
      </c>
      <c r="K6" s="40">
        <v>3</v>
      </c>
      <c r="L6" s="40">
        <v>12</v>
      </c>
      <c r="M6" s="40">
        <v>6</v>
      </c>
      <c r="N6" s="40">
        <v>5.8</v>
      </c>
      <c r="O6" s="40">
        <v>3</v>
      </c>
      <c r="P6" s="40">
        <v>3</v>
      </c>
      <c r="Q6" s="40">
        <v>3</v>
      </c>
      <c r="R6" s="40">
        <v>6</v>
      </c>
      <c r="S6" s="40">
        <v>12</v>
      </c>
      <c r="T6" s="40">
        <v>0</v>
      </c>
      <c r="U6" s="12">
        <f t="shared" si="0"/>
        <v>90.1</v>
      </c>
    </row>
    <row r="7" spans="1:23" x14ac:dyDescent="0.2">
      <c r="A7" s="50" t="s">
        <v>40</v>
      </c>
      <c r="B7" s="50"/>
      <c r="C7" s="50"/>
      <c r="D7" s="40">
        <v>3.4</v>
      </c>
      <c r="E7" s="40">
        <v>9</v>
      </c>
      <c r="F7" s="40">
        <v>6.2</v>
      </c>
      <c r="G7" s="40">
        <v>6</v>
      </c>
      <c r="H7" s="40">
        <v>3</v>
      </c>
      <c r="I7" s="40">
        <v>6.2</v>
      </c>
      <c r="J7" s="40">
        <v>3</v>
      </c>
      <c r="K7" s="40">
        <v>3</v>
      </c>
      <c r="L7" s="40">
        <v>12</v>
      </c>
      <c r="M7" s="40">
        <v>6</v>
      </c>
      <c r="N7" s="40">
        <v>5.8</v>
      </c>
      <c r="O7" s="40">
        <v>3</v>
      </c>
      <c r="P7" s="40">
        <v>3</v>
      </c>
      <c r="Q7" s="40">
        <v>3</v>
      </c>
      <c r="R7" s="40">
        <v>6</v>
      </c>
      <c r="S7" s="40">
        <v>12</v>
      </c>
      <c r="T7" s="40">
        <v>0</v>
      </c>
      <c r="U7" s="12">
        <f t="shared" si="0"/>
        <v>90.6</v>
      </c>
    </row>
    <row r="8" spans="1:23" x14ac:dyDescent="0.2">
      <c r="A8" s="50" t="s">
        <v>41</v>
      </c>
      <c r="B8" s="50"/>
      <c r="C8" s="50"/>
      <c r="D8" s="40">
        <v>3.4</v>
      </c>
      <c r="E8" s="40">
        <v>9</v>
      </c>
      <c r="F8" s="40">
        <v>6.2</v>
      </c>
      <c r="G8" s="40">
        <v>6</v>
      </c>
      <c r="H8" s="40">
        <v>3</v>
      </c>
      <c r="I8" s="40">
        <v>6</v>
      </c>
      <c r="J8" s="40">
        <v>3</v>
      </c>
      <c r="K8" s="40">
        <v>3</v>
      </c>
      <c r="L8" s="40">
        <v>12</v>
      </c>
      <c r="M8" s="40">
        <v>6</v>
      </c>
      <c r="N8" s="40">
        <v>5.8</v>
      </c>
      <c r="O8" s="40">
        <v>3</v>
      </c>
      <c r="P8" s="40">
        <v>3</v>
      </c>
      <c r="Q8" s="40">
        <v>3</v>
      </c>
      <c r="R8" s="40">
        <v>6</v>
      </c>
      <c r="S8" s="40">
        <v>12</v>
      </c>
      <c r="T8" s="40">
        <v>0</v>
      </c>
      <c r="U8" s="12">
        <f t="shared" si="0"/>
        <v>90.4</v>
      </c>
    </row>
  </sheetData>
  <mergeCells count="6">
    <mergeCell ref="A7:C7"/>
    <mergeCell ref="A8:C8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workbookViewId="0">
      <selection activeCell="U4" sqref="U4"/>
    </sheetView>
  </sheetViews>
  <sheetFormatPr defaultRowHeight="12.75" x14ac:dyDescent="0.2"/>
  <cols>
    <col min="1" max="3" width="9.42578125" style="7" customWidth="1"/>
    <col min="4" max="20" width="8.85546875" style="7" customWidth="1"/>
    <col min="21" max="21" width="9.42578125" style="7" customWidth="1"/>
    <col min="22" max="16384" width="9.140625" style="7"/>
  </cols>
  <sheetData>
    <row r="1" spans="1:23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3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s="6" customFormat="1" x14ac:dyDescent="0.2">
      <c r="A3" s="49"/>
      <c r="B3" s="49"/>
      <c r="C3" s="49"/>
      <c r="D3" s="37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26</v>
      </c>
      <c r="K3" s="10" t="s">
        <v>27</v>
      </c>
      <c r="L3" s="10" t="s">
        <v>28</v>
      </c>
      <c r="M3" s="10" t="s">
        <v>29</v>
      </c>
      <c r="N3" s="10" t="s">
        <v>30</v>
      </c>
      <c r="O3" s="10" t="s">
        <v>31</v>
      </c>
      <c r="P3" s="10" t="s">
        <v>32</v>
      </c>
      <c r="Q3" s="10" t="s">
        <v>33</v>
      </c>
      <c r="R3" s="10" t="s">
        <v>34</v>
      </c>
      <c r="S3" s="10" t="s">
        <v>35</v>
      </c>
      <c r="T3" s="10" t="s">
        <v>36</v>
      </c>
      <c r="U3" s="11" t="s">
        <v>15</v>
      </c>
    </row>
    <row r="4" spans="1:23" x14ac:dyDescent="0.2">
      <c r="A4" s="50" t="s">
        <v>37</v>
      </c>
      <c r="B4" s="50"/>
      <c r="C4" s="50"/>
      <c r="D4" s="41">
        <v>2</v>
      </c>
      <c r="E4" s="41">
        <v>12</v>
      </c>
      <c r="F4" s="41">
        <v>6</v>
      </c>
      <c r="G4" s="41">
        <v>10</v>
      </c>
      <c r="H4" s="41">
        <v>0</v>
      </c>
      <c r="I4" s="41">
        <v>8</v>
      </c>
      <c r="J4" s="41">
        <v>5</v>
      </c>
      <c r="K4" s="41">
        <v>5</v>
      </c>
      <c r="L4" s="41">
        <v>14</v>
      </c>
      <c r="M4" s="41">
        <v>8</v>
      </c>
      <c r="N4" s="41">
        <v>7</v>
      </c>
      <c r="O4" s="41">
        <v>5</v>
      </c>
      <c r="P4" s="41">
        <v>3</v>
      </c>
      <c r="Q4" s="41">
        <v>3</v>
      </c>
      <c r="R4" s="41">
        <v>6</v>
      </c>
      <c r="S4" s="41">
        <v>12</v>
      </c>
      <c r="T4" s="41">
        <v>0</v>
      </c>
      <c r="U4" s="12">
        <f>SUM(D4:T4)</f>
        <v>106</v>
      </c>
    </row>
    <row r="5" spans="1:23" x14ac:dyDescent="0.2">
      <c r="A5" s="50" t="s">
        <v>38</v>
      </c>
      <c r="B5" s="50"/>
      <c r="C5" s="50"/>
      <c r="D5" s="41">
        <v>5</v>
      </c>
      <c r="E5" s="41">
        <v>12.899999999999999</v>
      </c>
      <c r="F5" s="41">
        <v>4</v>
      </c>
      <c r="G5" s="41">
        <v>10</v>
      </c>
      <c r="H5" s="41">
        <v>0</v>
      </c>
      <c r="I5" s="41">
        <v>6</v>
      </c>
      <c r="J5" s="41">
        <v>4</v>
      </c>
      <c r="K5" s="41">
        <v>5</v>
      </c>
      <c r="L5" s="41">
        <v>18</v>
      </c>
      <c r="M5" s="41">
        <v>10</v>
      </c>
      <c r="N5" s="41">
        <v>8</v>
      </c>
      <c r="O5" s="41">
        <v>3</v>
      </c>
      <c r="P5" s="41">
        <v>4</v>
      </c>
      <c r="Q5" s="41">
        <v>3</v>
      </c>
      <c r="R5" s="41">
        <v>6</v>
      </c>
      <c r="S5" s="41">
        <v>18</v>
      </c>
      <c r="T5" s="41">
        <v>0</v>
      </c>
      <c r="U5" s="12">
        <f t="shared" ref="U5:U8" si="0">SUM(D5:T5)</f>
        <v>116.9</v>
      </c>
    </row>
    <row r="6" spans="1:23" x14ac:dyDescent="0.2">
      <c r="A6" s="50" t="s">
        <v>39</v>
      </c>
      <c r="B6" s="50"/>
      <c r="C6" s="50"/>
      <c r="D6" s="41">
        <v>5</v>
      </c>
      <c r="E6" s="41">
        <v>12</v>
      </c>
      <c r="F6" s="41">
        <v>6</v>
      </c>
      <c r="G6" s="41">
        <v>10</v>
      </c>
      <c r="H6" s="41">
        <v>0</v>
      </c>
      <c r="I6" s="41">
        <v>6</v>
      </c>
      <c r="J6" s="41">
        <v>5</v>
      </c>
      <c r="K6" s="41">
        <v>5</v>
      </c>
      <c r="L6" s="41">
        <v>18</v>
      </c>
      <c r="M6" s="41">
        <v>9</v>
      </c>
      <c r="N6" s="41">
        <v>8</v>
      </c>
      <c r="O6" s="41">
        <v>2</v>
      </c>
      <c r="P6" s="41">
        <v>5</v>
      </c>
      <c r="Q6" s="41">
        <v>2</v>
      </c>
      <c r="R6" s="41">
        <v>6</v>
      </c>
      <c r="S6" s="41">
        <v>17.2</v>
      </c>
      <c r="T6" s="41">
        <v>0</v>
      </c>
      <c r="U6" s="12">
        <f t="shared" si="0"/>
        <v>116.2</v>
      </c>
    </row>
    <row r="7" spans="1:23" x14ac:dyDescent="0.2">
      <c r="A7" s="50" t="s">
        <v>40</v>
      </c>
      <c r="B7" s="50"/>
      <c r="C7" s="50"/>
      <c r="D7" s="41">
        <v>5</v>
      </c>
      <c r="E7" s="41">
        <v>11.100000000000001</v>
      </c>
      <c r="F7" s="41">
        <v>7</v>
      </c>
      <c r="G7" s="41">
        <v>10</v>
      </c>
      <c r="H7" s="41">
        <v>3</v>
      </c>
      <c r="I7" s="41">
        <v>6</v>
      </c>
      <c r="J7" s="41">
        <v>4</v>
      </c>
      <c r="K7" s="41">
        <v>5</v>
      </c>
      <c r="L7" s="41">
        <v>16</v>
      </c>
      <c r="M7" s="41">
        <v>8</v>
      </c>
      <c r="N7" s="41">
        <v>6</v>
      </c>
      <c r="O7" s="41">
        <v>3</v>
      </c>
      <c r="P7" s="41">
        <v>3</v>
      </c>
      <c r="Q7" s="41">
        <v>3</v>
      </c>
      <c r="R7" s="41">
        <v>6</v>
      </c>
      <c r="S7" s="41">
        <v>15.2</v>
      </c>
      <c r="T7" s="41">
        <v>0</v>
      </c>
      <c r="U7" s="12">
        <f t="shared" si="0"/>
        <v>111.3</v>
      </c>
    </row>
    <row r="8" spans="1:23" x14ac:dyDescent="0.2">
      <c r="A8" s="50" t="s">
        <v>41</v>
      </c>
      <c r="B8" s="50"/>
      <c r="C8" s="50"/>
      <c r="D8" s="41">
        <v>5</v>
      </c>
      <c r="E8" s="41">
        <v>12.899999999999999</v>
      </c>
      <c r="F8" s="41">
        <v>6</v>
      </c>
      <c r="G8" s="41">
        <v>10</v>
      </c>
      <c r="H8" s="41">
        <v>3</v>
      </c>
      <c r="I8" s="41">
        <v>7</v>
      </c>
      <c r="J8" s="41">
        <v>3</v>
      </c>
      <c r="K8" s="41">
        <v>2</v>
      </c>
      <c r="L8" s="41">
        <v>20</v>
      </c>
      <c r="M8" s="41">
        <v>10</v>
      </c>
      <c r="N8" s="41">
        <v>6</v>
      </c>
      <c r="O8" s="41">
        <v>2</v>
      </c>
      <c r="P8" s="41">
        <v>2</v>
      </c>
      <c r="Q8" s="41">
        <v>3</v>
      </c>
      <c r="R8" s="41">
        <v>6</v>
      </c>
      <c r="S8" s="41">
        <v>13.2</v>
      </c>
      <c r="T8" s="41">
        <v>0</v>
      </c>
      <c r="U8" s="12">
        <f t="shared" si="0"/>
        <v>111.10000000000001</v>
      </c>
    </row>
  </sheetData>
  <mergeCells count="6">
    <mergeCell ref="A7:C7"/>
    <mergeCell ref="A8:C8"/>
    <mergeCell ref="A3:C3"/>
    <mergeCell ref="A4:C4"/>
    <mergeCell ref="A5:C5"/>
    <mergeCell ref="A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workbookViewId="0">
      <selection activeCell="U5" sqref="U5"/>
    </sheetView>
  </sheetViews>
  <sheetFormatPr defaultRowHeight="12.75" x14ac:dyDescent="0.2"/>
  <cols>
    <col min="1" max="3" width="9.42578125" style="7" customWidth="1"/>
    <col min="4" max="20" width="8.85546875" style="7" customWidth="1"/>
    <col min="21" max="21" width="9.42578125" style="7" customWidth="1"/>
    <col min="22" max="16384" width="9.140625" style="7"/>
  </cols>
  <sheetData>
    <row r="1" spans="1:23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3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s="6" customFormat="1" x14ac:dyDescent="0.2">
      <c r="A3" s="49"/>
      <c r="B3" s="49"/>
      <c r="C3" s="49"/>
      <c r="D3" s="37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26</v>
      </c>
      <c r="K3" s="10" t="s">
        <v>27</v>
      </c>
      <c r="L3" s="10" t="s">
        <v>28</v>
      </c>
      <c r="M3" s="10" t="s">
        <v>29</v>
      </c>
      <c r="N3" s="10" t="s">
        <v>30</v>
      </c>
      <c r="O3" s="10" t="s">
        <v>31</v>
      </c>
      <c r="P3" s="10" t="s">
        <v>32</v>
      </c>
      <c r="Q3" s="10" t="s">
        <v>33</v>
      </c>
      <c r="R3" s="10" t="s">
        <v>34</v>
      </c>
      <c r="S3" s="10" t="s">
        <v>35</v>
      </c>
      <c r="T3" s="10" t="s">
        <v>36</v>
      </c>
      <c r="U3" s="11" t="s">
        <v>15</v>
      </c>
    </row>
    <row r="4" spans="1:23" x14ac:dyDescent="0.2">
      <c r="A4" s="50" t="s">
        <v>37</v>
      </c>
      <c r="B4" s="50"/>
      <c r="C4" s="50"/>
      <c r="D4" s="42">
        <v>3</v>
      </c>
      <c r="E4" s="42">
        <v>9</v>
      </c>
      <c r="F4" s="42">
        <v>6</v>
      </c>
      <c r="G4" s="42">
        <v>6</v>
      </c>
      <c r="H4" s="42">
        <v>3</v>
      </c>
      <c r="I4" s="42">
        <v>8</v>
      </c>
      <c r="J4" s="42">
        <v>4</v>
      </c>
      <c r="K4" s="42">
        <v>3</v>
      </c>
      <c r="L4" s="42">
        <v>12.8</v>
      </c>
      <c r="M4" s="42">
        <v>7</v>
      </c>
      <c r="N4" s="42">
        <v>6</v>
      </c>
      <c r="O4" s="42">
        <v>3</v>
      </c>
      <c r="P4" s="42">
        <v>3</v>
      </c>
      <c r="Q4" s="42">
        <v>3</v>
      </c>
      <c r="R4" s="42">
        <v>6</v>
      </c>
      <c r="S4" s="42">
        <v>12</v>
      </c>
      <c r="T4" s="42">
        <v>0</v>
      </c>
      <c r="U4" s="12">
        <f>SUM(D4:T4)</f>
        <v>94.8</v>
      </c>
    </row>
    <row r="5" spans="1:23" x14ac:dyDescent="0.2">
      <c r="A5" s="50" t="s">
        <v>38</v>
      </c>
      <c r="B5" s="50"/>
      <c r="C5" s="50"/>
      <c r="D5" s="42">
        <v>4</v>
      </c>
      <c r="E5" s="42">
        <v>13.5</v>
      </c>
      <c r="F5" s="42">
        <v>6</v>
      </c>
      <c r="G5" s="42">
        <v>6</v>
      </c>
      <c r="H5" s="42">
        <v>3</v>
      </c>
      <c r="I5" s="42">
        <v>8</v>
      </c>
      <c r="J5" s="42">
        <v>4.5</v>
      </c>
      <c r="K5" s="42">
        <v>3</v>
      </c>
      <c r="L5" s="42">
        <v>18</v>
      </c>
      <c r="M5" s="42">
        <v>8</v>
      </c>
      <c r="N5" s="42">
        <v>6</v>
      </c>
      <c r="O5" s="42">
        <v>3</v>
      </c>
      <c r="P5" s="42">
        <v>3</v>
      </c>
      <c r="Q5" s="42">
        <v>4</v>
      </c>
      <c r="R5" s="42">
        <v>10</v>
      </c>
      <c r="S5" s="42">
        <v>16</v>
      </c>
      <c r="T5" s="42">
        <v>0</v>
      </c>
      <c r="U5" s="12">
        <f t="shared" ref="U5:U8" si="0">SUM(D5:T5)</f>
        <v>116</v>
      </c>
    </row>
    <row r="6" spans="1:23" x14ac:dyDescent="0.2">
      <c r="A6" s="50" t="s">
        <v>39</v>
      </c>
      <c r="B6" s="50"/>
      <c r="C6" s="50"/>
      <c r="D6" s="42">
        <v>4</v>
      </c>
      <c r="E6" s="42">
        <v>12</v>
      </c>
      <c r="F6" s="42">
        <v>6</v>
      </c>
      <c r="G6" s="42">
        <v>6</v>
      </c>
      <c r="H6" s="42">
        <v>3</v>
      </c>
      <c r="I6" s="42">
        <v>8</v>
      </c>
      <c r="J6" s="42">
        <v>4.5</v>
      </c>
      <c r="K6" s="42">
        <v>3</v>
      </c>
      <c r="L6" s="42">
        <v>18</v>
      </c>
      <c r="M6" s="42">
        <v>8</v>
      </c>
      <c r="N6" s="42">
        <v>6</v>
      </c>
      <c r="O6" s="42">
        <v>3</v>
      </c>
      <c r="P6" s="42">
        <v>3</v>
      </c>
      <c r="Q6" s="42">
        <v>4</v>
      </c>
      <c r="R6" s="42">
        <v>8</v>
      </c>
      <c r="S6" s="42">
        <v>16</v>
      </c>
      <c r="T6" s="42">
        <v>0</v>
      </c>
      <c r="U6" s="12">
        <f t="shared" si="0"/>
        <v>112.5</v>
      </c>
    </row>
    <row r="7" spans="1:23" x14ac:dyDescent="0.2">
      <c r="A7" s="50" t="s">
        <v>40</v>
      </c>
      <c r="B7" s="50"/>
      <c r="C7" s="50"/>
      <c r="D7" s="42">
        <v>3</v>
      </c>
      <c r="E7" s="42">
        <v>11.399999999999999</v>
      </c>
      <c r="F7" s="42">
        <v>6</v>
      </c>
      <c r="G7" s="42">
        <v>6</v>
      </c>
      <c r="H7" s="42">
        <v>3</v>
      </c>
      <c r="I7" s="42">
        <v>8</v>
      </c>
      <c r="J7" s="42">
        <v>5</v>
      </c>
      <c r="K7" s="42">
        <v>3</v>
      </c>
      <c r="L7" s="42">
        <v>15.2</v>
      </c>
      <c r="M7" s="42">
        <v>9</v>
      </c>
      <c r="N7" s="42">
        <v>6</v>
      </c>
      <c r="O7" s="42">
        <v>3</v>
      </c>
      <c r="P7" s="42">
        <v>3</v>
      </c>
      <c r="Q7" s="42">
        <v>4</v>
      </c>
      <c r="R7" s="42">
        <v>6</v>
      </c>
      <c r="S7" s="42">
        <v>16</v>
      </c>
      <c r="T7" s="42">
        <v>0</v>
      </c>
      <c r="U7" s="12">
        <f t="shared" si="0"/>
        <v>107.6</v>
      </c>
    </row>
    <row r="8" spans="1:23" x14ac:dyDescent="0.2">
      <c r="A8" s="50" t="s">
        <v>41</v>
      </c>
      <c r="B8" s="50"/>
      <c r="C8" s="50"/>
      <c r="D8" s="42">
        <v>3</v>
      </c>
      <c r="E8" s="42">
        <v>9</v>
      </c>
      <c r="F8" s="42">
        <v>6</v>
      </c>
      <c r="G8" s="42">
        <v>6</v>
      </c>
      <c r="H8" s="42">
        <v>3</v>
      </c>
      <c r="I8" s="42">
        <v>8</v>
      </c>
      <c r="J8" s="42">
        <v>4</v>
      </c>
      <c r="K8" s="42">
        <v>3</v>
      </c>
      <c r="L8" s="42">
        <v>13.6</v>
      </c>
      <c r="M8" s="42">
        <v>7</v>
      </c>
      <c r="N8" s="42">
        <v>6</v>
      </c>
      <c r="O8" s="42">
        <v>3</v>
      </c>
      <c r="P8" s="42">
        <v>3</v>
      </c>
      <c r="Q8" s="42">
        <v>3</v>
      </c>
      <c r="R8" s="42">
        <v>6</v>
      </c>
      <c r="S8" s="42">
        <v>12</v>
      </c>
      <c r="T8" s="42">
        <v>0</v>
      </c>
      <c r="U8" s="12">
        <f t="shared" si="0"/>
        <v>95.6</v>
      </c>
    </row>
  </sheetData>
  <mergeCells count="6">
    <mergeCell ref="A7:C7"/>
    <mergeCell ref="A8:C8"/>
    <mergeCell ref="A3:C3"/>
    <mergeCell ref="A4:C4"/>
    <mergeCell ref="A5:C5"/>
    <mergeCell ref="A6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workbookViewId="0">
      <selection activeCell="U5" sqref="U5"/>
    </sheetView>
  </sheetViews>
  <sheetFormatPr defaultRowHeight="12.75" x14ac:dyDescent="0.2"/>
  <cols>
    <col min="1" max="3" width="9.42578125" style="7" customWidth="1"/>
    <col min="4" max="20" width="8.85546875" style="7" customWidth="1"/>
    <col min="21" max="21" width="9.42578125" style="7" customWidth="1"/>
    <col min="22" max="16384" width="9.140625" style="7"/>
  </cols>
  <sheetData>
    <row r="1" spans="1:23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3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s="6" customFormat="1" x14ac:dyDescent="0.2">
      <c r="A3" s="49"/>
      <c r="B3" s="49"/>
      <c r="C3" s="49"/>
      <c r="D3" s="37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26</v>
      </c>
      <c r="K3" s="10" t="s">
        <v>27</v>
      </c>
      <c r="L3" s="10" t="s">
        <v>28</v>
      </c>
      <c r="M3" s="10" t="s">
        <v>29</v>
      </c>
      <c r="N3" s="10" t="s">
        <v>30</v>
      </c>
      <c r="O3" s="10" t="s">
        <v>31</v>
      </c>
      <c r="P3" s="10" t="s">
        <v>32</v>
      </c>
      <c r="Q3" s="10" t="s">
        <v>33</v>
      </c>
      <c r="R3" s="10" t="s">
        <v>34</v>
      </c>
      <c r="S3" s="10" t="s">
        <v>35</v>
      </c>
      <c r="T3" s="10" t="s">
        <v>36</v>
      </c>
      <c r="U3" s="11" t="s">
        <v>15</v>
      </c>
    </row>
    <row r="4" spans="1:23" x14ac:dyDescent="0.2">
      <c r="A4" s="50" t="s">
        <v>37</v>
      </c>
      <c r="B4" s="50"/>
      <c r="C4" s="50"/>
      <c r="D4" s="43">
        <v>3</v>
      </c>
      <c r="E4" s="43">
        <v>12</v>
      </c>
      <c r="F4" s="43">
        <v>4</v>
      </c>
      <c r="G4" s="43">
        <v>10</v>
      </c>
      <c r="H4" s="43">
        <v>1</v>
      </c>
      <c r="I4" s="43">
        <v>4</v>
      </c>
      <c r="J4" s="43">
        <v>3</v>
      </c>
      <c r="K4" s="43">
        <v>3</v>
      </c>
      <c r="L4" s="43">
        <v>12</v>
      </c>
      <c r="M4" s="43">
        <v>8</v>
      </c>
      <c r="N4" s="43">
        <v>4</v>
      </c>
      <c r="O4" s="43">
        <v>5</v>
      </c>
      <c r="P4" s="43">
        <v>2.5</v>
      </c>
      <c r="Q4" s="43">
        <v>3</v>
      </c>
      <c r="R4" s="43">
        <v>5</v>
      </c>
      <c r="S4" s="43">
        <v>12</v>
      </c>
      <c r="T4" s="43">
        <v>0</v>
      </c>
      <c r="U4" s="12">
        <f>SUM(D4:T4)</f>
        <v>91.5</v>
      </c>
    </row>
    <row r="5" spans="1:23" x14ac:dyDescent="0.2">
      <c r="A5" s="50" t="s">
        <v>38</v>
      </c>
      <c r="B5" s="50"/>
      <c r="C5" s="50"/>
      <c r="D5" s="43">
        <v>4.5</v>
      </c>
      <c r="E5" s="43">
        <v>15</v>
      </c>
      <c r="F5" s="43">
        <v>8</v>
      </c>
      <c r="G5" s="43">
        <v>10</v>
      </c>
      <c r="H5" s="43">
        <v>1</v>
      </c>
      <c r="I5" s="43">
        <v>8</v>
      </c>
      <c r="J5" s="43">
        <v>4</v>
      </c>
      <c r="K5" s="43">
        <v>4</v>
      </c>
      <c r="L5" s="43">
        <v>18</v>
      </c>
      <c r="M5" s="43">
        <v>10</v>
      </c>
      <c r="N5" s="43">
        <v>8</v>
      </c>
      <c r="O5" s="43">
        <v>5</v>
      </c>
      <c r="P5" s="43">
        <v>4</v>
      </c>
      <c r="Q5" s="43">
        <v>3.5</v>
      </c>
      <c r="R5" s="43">
        <v>8</v>
      </c>
      <c r="S5" s="43">
        <v>16</v>
      </c>
      <c r="T5" s="43">
        <v>0</v>
      </c>
      <c r="U5" s="12">
        <f t="shared" ref="U5:U8" si="0">SUM(D5:T5)</f>
        <v>127</v>
      </c>
    </row>
    <row r="6" spans="1:23" x14ac:dyDescent="0.2">
      <c r="A6" s="50" t="s">
        <v>39</v>
      </c>
      <c r="B6" s="50"/>
      <c r="C6" s="50"/>
      <c r="D6" s="43">
        <v>4</v>
      </c>
      <c r="E6" s="43">
        <v>14.25</v>
      </c>
      <c r="F6" s="43">
        <v>8</v>
      </c>
      <c r="G6" s="43">
        <v>10</v>
      </c>
      <c r="H6" s="43">
        <v>1</v>
      </c>
      <c r="I6" s="43">
        <v>8</v>
      </c>
      <c r="J6" s="43">
        <v>4</v>
      </c>
      <c r="K6" s="43">
        <v>4.5</v>
      </c>
      <c r="L6" s="43">
        <v>20</v>
      </c>
      <c r="M6" s="43">
        <v>10</v>
      </c>
      <c r="N6" s="43">
        <v>8</v>
      </c>
      <c r="O6" s="43">
        <v>5</v>
      </c>
      <c r="P6" s="43">
        <v>4</v>
      </c>
      <c r="Q6" s="43">
        <v>4</v>
      </c>
      <c r="R6" s="43">
        <v>8</v>
      </c>
      <c r="S6" s="43">
        <v>15</v>
      </c>
      <c r="T6" s="43">
        <v>0</v>
      </c>
      <c r="U6" s="12">
        <f t="shared" si="0"/>
        <v>127.75</v>
      </c>
    </row>
    <row r="7" spans="1:23" x14ac:dyDescent="0.2">
      <c r="A7" s="50" t="s">
        <v>40</v>
      </c>
      <c r="B7" s="50"/>
      <c r="C7" s="50"/>
      <c r="D7" s="43">
        <v>3</v>
      </c>
      <c r="E7" s="43">
        <v>12</v>
      </c>
      <c r="F7" s="43">
        <v>6</v>
      </c>
      <c r="G7" s="43">
        <v>10</v>
      </c>
      <c r="H7" s="43">
        <v>1</v>
      </c>
      <c r="I7" s="43">
        <v>4</v>
      </c>
      <c r="J7" s="43">
        <v>3</v>
      </c>
      <c r="K7" s="43">
        <v>4</v>
      </c>
      <c r="L7" s="43">
        <v>14</v>
      </c>
      <c r="M7" s="43">
        <v>8</v>
      </c>
      <c r="N7" s="43">
        <v>6</v>
      </c>
      <c r="O7" s="43">
        <v>5</v>
      </c>
      <c r="P7" s="43">
        <v>3</v>
      </c>
      <c r="Q7" s="43">
        <v>2.5</v>
      </c>
      <c r="R7" s="43">
        <v>6</v>
      </c>
      <c r="S7" s="43">
        <v>12</v>
      </c>
      <c r="T7" s="43">
        <v>0</v>
      </c>
      <c r="U7" s="12">
        <f t="shared" si="0"/>
        <v>99.5</v>
      </c>
    </row>
    <row r="8" spans="1:23" x14ac:dyDescent="0.2">
      <c r="A8" s="50" t="s">
        <v>41</v>
      </c>
      <c r="B8" s="50"/>
      <c r="C8" s="50"/>
      <c r="D8" s="43">
        <v>3</v>
      </c>
      <c r="E8" s="43">
        <v>12</v>
      </c>
      <c r="F8" s="43">
        <v>6</v>
      </c>
      <c r="G8" s="43">
        <v>10</v>
      </c>
      <c r="H8" s="43">
        <v>1</v>
      </c>
      <c r="I8" s="43">
        <v>6</v>
      </c>
      <c r="J8" s="43">
        <v>2</v>
      </c>
      <c r="K8" s="43">
        <v>3</v>
      </c>
      <c r="L8" s="43">
        <v>12</v>
      </c>
      <c r="M8" s="43">
        <v>8</v>
      </c>
      <c r="N8" s="43">
        <v>8</v>
      </c>
      <c r="O8" s="43">
        <v>5</v>
      </c>
      <c r="P8" s="43">
        <v>3</v>
      </c>
      <c r="Q8" s="43">
        <v>3</v>
      </c>
      <c r="R8" s="43">
        <v>8</v>
      </c>
      <c r="S8" s="43">
        <v>14</v>
      </c>
      <c r="T8" s="43">
        <v>0</v>
      </c>
      <c r="U8" s="12">
        <f t="shared" si="0"/>
        <v>104</v>
      </c>
    </row>
  </sheetData>
  <mergeCells count="6">
    <mergeCell ref="A7:C7"/>
    <mergeCell ref="A8:C8"/>
    <mergeCell ref="A3:C3"/>
    <mergeCell ref="A4:C4"/>
    <mergeCell ref="A5:C5"/>
    <mergeCell ref="A6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workbookViewId="0">
      <selection activeCell="U5" sqref="U5"/>
    </sheetView>
  </sheetViews>
  <sheetFormatPr defaultRowHeight="12.75" x14ac:dyDescent="0.2"/>
  <cols>
    <col min="1" max="3" width="9.42578125" style="7" customWidth="1"/>
    <col min="4" max="20" width="8.85546875" style="7" customWidth="1"/>
    <col min="21" max="21" width="9.42578125" style="7" customWidth="1"/>
    <col min="22" max="16384" width="9.140625" style="7"/>
  </cols>
  <sheetData>
    <row r="1" spans="1:23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3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s="6" customFormat="1" x14ac:dyDescent="0.2">
      <c r="A3" s="49"/>
      <c r="B3" s="49"/>
      <c r="C3" s="49"/>
      <c r="D3" s="37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26</v>
      </c>
      <c r="K3" s="10" t="s">
        <v>27</v>
      </c>
      <c r="L3" s="10" t="s">
        <v>28</v>
      </c>
      <c r="M3" s="10" t="s">
        <v>29</v>
      </c>
      <c r="N3" s="10" t="s">
        <v>30</v>
      </c>
      <c r="O3" s="10" t="s">
        <v>31</v>
      </c>
      <c r="P3" s="10" t="s">
        <v>32</v>
      </c>
      <c r="Q3" s="10" t="s">
        <v>33</v>
      </c>
      <c r="R3" s="10" t="s">
        <v>34</v>
      </c>
      <c r="S3" s="10" t="s">
        <v>35</v>
      </c>
      <c r="T3" s="10" t="s">
        <v>36</v>
      </c>
      <c r="U3" s="11" t="s">
        <v>15</v>
      </c>
    </row>
    <row r="4" spans="1:23" x14ac:dyDescent="0.2">
      <c r="A4" s="50" t="s">
        <v>37</v>
      </c>
      <c r="B4" s="50"/>
      <c r="C4" s="50"/>
      <c r="D4" s="44">
        <v>5</v>
      </c>
      <c r="E4" s="44">
        <v>15</v>
      </c>
      <c r="F4" s="44">
        <v>10</v>
      </c>
      <c r="G4" s="44">
        <v>10</v>
      </c>
      <c r="H4" s="44">
        <v>5</v>
      </c>
      <c r="I4" s="44">
        <v>10</v>
      </c>
      <c r="J4" s="44">
        <v>5</v>
      </c>
      <c r="K4" s="44">
        <v>5</v>
      </c>
      <c r="L4" s="44">
        <v>20</v>
      </c>
      <c r="M4" s="44">
        <v>10</v>
      </c>
      <c r="N4" s="44">
        <v>10</v>
      </c>
      <c r="O4" s="44">
        <v>5</v>
      </c>
      <c r="P4" s="44">
        <v>5</v>
      </c>
      <c r="Q4" s="44">
        <v>5</v>
      </c>
      <c r="R4" s="44">
        <v>10</v>
      </c>
      <c r="S4" s="44">
        <v>20</v>
      </c>
      <c r="T4" s="44">
        <v>0</v>
      </c>
      <c r="U4" s="12">
        <f>SUM(D4:T4)</f>
        <v>150</v>
      </c>
    </row>
    <row r="5" spans="1:23" x14ac:dyDescent="0.2">
      <c r="A5" s="50" t="s">
        <v>38</v>
      </c>
      <c r="B5" s="50"/>
      <c r="C5" s="50"/>
      <c r="D5" s="44">
        <v>3</v>
      </c>
      <c r="E5" s="44">
        <v>9</v>
      </c>
      <c r="F5" s="44">
        <v>6</v>
      </c>
      <c r="G5" s="44">
        <v>6</v>
      </c>
      <c r="H5" s="44">
        <v>3</v>
      </c>
      <c r="I5" s="44">
        <v>6</v>
      </c>
      <c r="J5" s="44">
        <v>3</v>
      </c>
      <c r="K5" s="44">
        <v>3</v>
      </c>
      <c r="L5" s="44">
        <v>12</v>
      </c>
      <c r="M5" s="44">
        <v>6</v>
      </c>
      <c r="N5" s="44">
        <v>6</v>
      </c>
      <c r="O5" s="44">
        <v>3</v>
      </c>
      <c r="P5" s="44">
        <v>3</v>
      </c>
      <c r="Q5" s="44">
        <v>3</v>
      </c>
      <c r="R5" s="44">
        <v>6</v>
      </c>
      <c r="S5" s="44">
        <v>12</v>
      </c>
      <c r="T5" s="44">
        <v>0</v>
      </c>
      <c r="U5" s="12">
        <f t="shared" ref="U5:U8" si="0">SUM(D5:T5)</f>
        <v>90</v>
      </c>
    </row>
    <row r="6" spans="1:23" x14ac:dyDescent="0.2">
      <c r="A6" s="50" t="s">
        <v>39</v>
      </c>
      <c r="B6" s="50"/>
      <c r="C6" s="50"/>
      <c r="D6" s="44">
        <v>3</v>
      </c>
      <c r="E6" s="44">
        <v>9</v>
      </c>
      <c r="F6" s="44">
        <v>6</v>
      </c>
      <c r="G6" s="44">
        <v>6</v>
      </c>
      <c r="H6" s="44">
        <v>3</v>
      </c>
      <c r="I6" s="44">
        <v>6</v>
      </c>
      <c r="J6" s="44">
        <v>3</v>
      </c>
      <c r="K6" s="44">
        <v>3</v>
      </c>
      <c r="L6" s="44">
        <v>12</v>
      </c>
      <c r="M6" s="44">
        <v>6</v>
      </c>
      <c r="N6" s="44">
        <v>6</v>
      </c>
      <c r="O6" s="44">
        <v>3</v>
      </c>
      <c r="P6" s="44">
        <v>3</v>
      </c>
      <c r="Q6" s="44">
        <v>3</v>
      </c>
      <c r="R6" s="44">
        <v>6</v>
      </c>
      <c r="S6" s="44">
        <v>12</v>
      </c>
      <c r="T6" s="44">
        <v>0</v>
      </c>
      <c r="U6" s="12">
        <f t="shared" si="0"/>
        <v>90</v>
      </c>
    </row>
    <row r="7" spans="1:23" x14ac:dyDescent="0.2">
      <c r="A7" s="50" t="s">
        <v>40</v>
      </c>
      <c r="B7" s="50"/>
      <c r="C7" s="50"/>
      <c r="D7" s="44">
        <v>4</v>
      </c>
      <c r="E7" s="44">
        <v>12</v>
      </c>
      <c r="F7" s="44">
        <v>8</v>
      </c>
      <c r="G7" s="44">
        <v>8</v>
      </c>
      <c r="H7" s="44">
        <v>4</v>
      </c>
      <c r="I7" s="44">
        <v>8</v>
      </c>
      <c r="J7" s="44">
        <v>4</v>
      </c>
      <c r="K7" s="44">
        <v>4</v>
      </c>
      <c r="L7" s="44">
        <v>16</v>
      </c>
      <c r="M7" s="44">
        <v>8</v>
      </c>
      <c r="N7" s="44">
        <v>8</v>
      </c>
      <c r="O7" s="44">
        <v>4</v>
      </c>
      <c r="P7" s="44">
        <v>4</v>
      </c>
      <c r="Q7" s="44">
        <v>4</v>
      </c>
      <c r="R7" s="44">
        <v>8</v>
      </c>
      <c r="S7" s="44">
        <v>16</v>
      </c>
      <c r="T7" s="44">
        <v>0</v>
      </c>
      <c r="U7" s="12">
        <f t="shared" si="0"/>
        <v>120</v>
      </c>
    </row>
    <row r="8" spans="1:23" x14ac:dyDescent="0.2">
      <c r="A8" s="50" t="s">
        <v>41</v>
      </c>
      <c r="B8" s="50"/>
      <c r="C8" s="50"/>
      <c r="D8" s="44">
        <v>4</v>
      </c>
      <c r="E8" s="44">
        <v>12</v>
      </c>
      <c r="F8" s="44">
        <v>8</v>
      </c>
      <c r="G8" s="44">
        <v>8</v>
      </c>
      <c r="H8" s="44">
        <v>4</v>
      </c>
      <c r="I8" s="44">
        <v>8</v>
      </c>
      <c r="J8" s="44">
        <v>4</v>
      </c>
      <c r="K8" s="44">
        <v>4</v>
      </c>
      <c r="L8" s="44">
        <v>16</v>
      </c>
      <c r="M8" s="44">
        <v>8</v>
      </c>
      <c r="N8" s="44">
        <v>8</v>
      </c>
      <c r="O8" s="44">
        <v>4</v>
      </c>
      <c r="P8" s="44">
        <v>4</v>
      </c>
      <c r="Q8" s="44">
        <v>4</v>
      </c>
      <c r="R8" s="44">
        <v>8</v>
      </c>
      <c r="S8" s="44">
        <v>16</v>
      </c>
      <c r="T8" s="44">
        <v>0</v>
      </c>
      <c r="U8" s="12">
        <f t="shared" si="0"/>
        <v>120</v>
      </c>
    </row>
  </sheetData>
  <mergeCells count="6">
    <mergeCell ref="A8:C8"/>
    <mergeCell ref="A3:C3"/>
    <mergeCell ref="A4:C4"/>
    <mergeCell ref="A5:C5"/>
    <mergeCell ref="A6:C6"/>
    <mergeCell ref="A7:C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workbookViewId="0">
      <selection activeCell="U5" sqref="U5"/>
    </sheetView>
  </sheetViews>
  <sheetFormatPr defaultRowHeight="12.75" x14ac:dyDescent="0.2"/>
  <cols>
    <col min="1" max="3" width="9.42578125" style="7" customWidth="1"/>
    <col min="4" max="20" width="8.85546875" style="7" customWidth="1"/>
    <col min="21" max="21" width="9.42578125" style="7" customWidth="1"/>
    <col min="22" max="16384" width="9.140625" style="7"/>
  </cols>
  <sheetData>
    <row r="1" spans="1:23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3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s="6" customFormat="1" x14ac:dyDescent="0.2">
      <c r="A3" s="49"/>
      <c r="B3" s="49"/>
      <c r="C3" s="49"/>
      <c r="D3" s="37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26</v>
      </c>
      <c r="K3" s="10" t="s">
        <v>27</v>
      </c>
      <c r="L3" s="10" t="s">
        <v>28</v>
      </c>
      <c r="M3" s="10" t="s">
        <v>29</v>
      </c>
      <c r="N3" s="10" t="s">
        <v>30</v>
      </c>
      <c r="O3" s="10" t="s">
        <v>31</v>
      </c>
      <c r="P3" s="10" t="s">
        <v>32</v>
      </c>
      <c r="Q3" s="10" t="s">
        <v>33</v>
      </c>
      <c r="R3" s="10" t="s">
        <v>34</v>
      </c>
      <c r="S3" s="10" t="s">
        <v>35</v>
      </c>
      <c r="T3" s="10" t="s">
        <v>36</v>
      </c>
      <c r="U3" s="11" t="s">
        <v>15</v>
      </c>
    </row>
    <row r="4" spans="1:23" x14ac:dyDescent="0.2">
      <c r="A4" s="50" t="s">
        <v>37</v>
      </c>
      <c r="B4" s="50"/>
      <c r="C4" s="50"/>
      <c r="D4" s="45">
        <v>3.4</v>
      </c>
      <c r="E4" s="45">
        <v>10.199999999999999</v>
      </c>
      <c r="F4" s="45">
        <v>6.8</v>
      </c>
      <c r="G4" s="45">
        <v>6.8</v>
      </c>
      <c r="H4" s="45">
        <v>1</v>
      </c>
      <c r="I4" s="45">
        <v>8</v>
      </c>
      <c r="J4" s="45">
        <v>3.4</v>
      </c>
      <c r="K4" s="45">
        <v>3.4</v>
      </c>
      <c r="L4" s="45">
        <v>14</v>
      </c>
      <c r="M4" s="45">
        <v>6.8</v>
      </c>
      <c r="N4" s="45">
        <v>8</v>
      </c>
      <c r="O4" s="45">
        <v>3.4</v>
      </c>
      <c r="P4" s="45">
        <v>2.5</v>
      </c>
      <c r="Q4" s="45">
        <v>4</v>
      </c>
      <c r="R4" s="45">
        <v>8</v>
      </c>
      <c r="S4" s="45">
        <v>13.6</v>
      </c>
      <c r="T4" s="45">
        <v>0</v>
      </c>
      <c r="U4" s="12">
        <f>SUM(D4:T4)</f>
        <v>103.3</v>
      </c>
    </row>
    <row r="5" spans="1:23" x14ac:dyDescent="0.2">
      <c r="A5" s="50" t="s">
        <v>38</v>
      </c>
      <c r="B5" s="50"/>
      <c r="C5" s="50"/>
      <c r="D5" s="45">
        <v>3.4</v>
      </c>
      <c r="E5" s="45">
        <v>10.199999999999999</v>
      </c>
      <c r="F5" s="45">
        <v>4.8</v>
      </c>
      <c r="G5" s="45">
        <v>6.8</v>
      </c>
      <c r="H5" s="45">
        <v>1</v>
      </c>
      <c r="I5" s="45">
        <v>7</v>
      </c>
      <c r="J5" s="45">
        <v>3.4</v>
      </c>
      <c r="K5" s="45">
        <v>3.4</v>
      </c>
      <c r="L5" s="45">
        <v>14</v>
      </c>
      <c r="M5" s="45">
        <v>8</v>
      </c>
      <c r="N5" s="45">
        <v>6</v>
      </c>
      <c r="O5" s="45">
        <v>3.4</v>
      </c>
      <c r="P5" s="45">
        <v>2.5</v>
      </c>
      <c r="Q5" s="45">
        <v>4</v>
      </c>
      <c r="R5" s="45">
        <v>8.8000000000000007</v>
      </c>
      <c r="S5" s="45">
        <v>13.6</v>
      </c>
      <c r="T5" s="45">
        <v>0</v>
      </c>
      <c r="U5" s="12">
        <f t="shared" ref="U5:U8" si="0">SUM(D5:T5)</f>
        <v>100.3</v>
      </c>
    </row>
    <row r="6" spans="1:23" x14ac:dyDescent="0.2">
      <c r="A6" s="50" t="s">
        <v>39</v>
      </c>
      <c r="B6" s="50"/>
      <c r="C6" s="50"/>
      <c r="D6" s="45">
        <v>3.4</v>
      </c>
      <c r="E6" s="45">
        <v>10.199999999999999</v>
      </c>
      <c r="F6" s="45">
        <v>6</v>
      </c>
      <c r="G6" s="45">
        <v>6.8</v>
      </c>
      <c r="H6" s="45">
        <v>1</v>
      </c>
      <c r="I6" s="45">
        <v>8</v>
      </c>
      <c r="J6" s="45">
        <v>3.4</v>
      </c>
      <c r="K6" s="45">
        <v>3.4</v>
      </c>
      <c r="L6" s="45">
        <v>16</v>
      </c>
      <c r="M6" s="45">
        <v>6</v>
      </c>
      <c r="N6" s="45">
        <v>8</v>
      </c>
      <c r="O6" s="45">
        <v>3.4</v>
      </c>
      <c r="P6" s="45">
        <v>2.5</v>
      </c>
      <c r="Q6" s="45">
        <v>4</v>
      </c>
      <c r="R6" s="45">
        <v>8.8000000000000007</v>
      </c>
      <c r="S6" s="45">
        <v>13.6</v>
      </c>
      <c r="T6" s="45">
        <v>0</v>
      </c>
      <c r="U6" s="12">
        <f t="shared" si="0"/>
        <v>104.5</v>
      </c>
    </row>
    <row r="7" spans="1:23" x14ac:dyDescent="0.2">
      <c r="A7" s="50" t="s">
        <v>40</v>
      </c>
      <c r="B7" s="50"/>
      <c r="C7" s="50"/>
      <c r="D7" s="45">
        <v>3.4</v>
      </c>
      <c r="E7" s="45">
        <v>10.199999999999999</v>
      </c>
      <c r="F7" s="45">
        <v>6.8</v>
      </c>
      <c r="G7" s="45">
        <v>6.8</v>
      </c>
      <c r="H7" s="45">
        <v>1</v>
      </c>
      <c r="I7" s="45">
        <v>8</v>
      </c>
      <c r="J7" s="45">
        <v>3.4</v>
      </c>
      <c r="K7" s="45">
        <v>3.4</v>
      </c>
      <c r="L7" s="45">
        <v>16</v>
      </c>
      <c r="M7" s="45">
        <v>8</v>
      </c>
      <c r="N7" s="45">
        <v>8</v>
      </c>
      <c r="O7" s="45">
        <v>3.4</v>
      </c>
      <c r="P7" s="45">
        <v>2.5</v>
      </c>
      <c r="Q7" s="45">
        <v>4</v>
      </c>
      <c r="R7" s="45">
        <v>8.8000000000000007</v>
      </c>
      <c r="S7" s="45">
        <v>13.6</v>
      </c>
      <c r="T7" s="45">
        <v>0</v>
      </c>
      <c r="U7" s="12">
        <f t="shared" si="0"/>
        <v>107.3</v>
      </c>
    </row>
    <row r="8" spans="1:23" x14ac:dyDescent="0.2">
      <c r="A8" s="50" t="s">
        <v>41</v>
      </c>
      <c r="B8" s="50"/>
      <c r="C8" s="50"/>
      <c r="D8" s="45">
        <v>3.4</v>
      </c>
      <c r="E8" s="45">
        <v>10.199999999999999</v>
      </c>
      <c r="F8" s="45">
        <v>4.8</v>
      </c>
      <c r="G8" s="45">
        <v>6.8</v>
      </c>
      <c r="H8" s="45">
        <v>1</v>
      </c>
      <c r="I8" s="45">
        <v>7</v>
      </c>
      <c r="J8" s="45">
        <v>3.4</v>
      </c>
      <c r="K8" s="45">
        <v>3.4</v>
      </c>
      <c r="L8" s="45">
        <v>14</v>
      </c>
      <c r="M8" s="45">
        <v>8</v>
      </c>
      <c r="N8" s="45">
        <v>7</v>
      </c>
      <c r="O8" s="45">
        <v>3.4</v>
      </c>
      <c r="P8" s="45">
        <v>2.5</v>
      </c>
      <c r="Q8" s="45">
        <v>4</v>
      </c>
      <c r="R8" s="45">
        <v>8</v>
      </c>
      <c r="S8" s="45">
        <v>13.6</v>
      </c>
      <c r="T8" s="45">
        <v>0</v>
      </c>
      <c r="U8" s="12">
        <f t="shared" si="0"/>
        <v>100.5</v>
      </c>
    </row>
  </sheetData>
  <mergeCells count="6">
    <mergeCell ref="A8:C8"/>
    <mergeCell ref="A3:C3"/>
    <mergeCell ref="A4:C4"/>
    <mergeCell ref="A5:C5"/>
    <mergeCell ref="A6:C6"/>
    <mergeCell ref="A7:C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workbookViewId="0">
      <selection activeCell="U4" sqref="U4"/>
    </sheetView>
  </sheetViews>
  <sheetFormatPr defaultRowHeight="12.75" x14ac:dyDescent="0.2"/>
  <cols>
    <col min="1" max="3" width="9.42578125" style="7" customWidth="1"/>
    <col min="4" max="20" width="8.85546875" style="7" customWidth="1"/>
    <col min="21" max="21" width="9.42578125" style="7" customWidth="1"/>
    <col min="22" max="16384" width="9.140625" style="7"/>
  </cols>
  <sheetData>
    <row r="1" spans="1:23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3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s="6" customFormat="1" x14ac:dyDescent="0.2">
      <c r="A3" s="49"/>
      <c r="B3" s="49"/>
      <c r="C3" s="49"/>
      <c r="D3" s="37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26</v>
      </c>
      <c r="K3" s="10" t="s">
        <v>27</v>
      </c>
      <c r="L3" s="10" t="s">
        <v>28</v>
      </c>
      <c r="M3" s="10" t="s">
        <v>29</v>
      </c>
      <c r="N3" s="10" t="s">
        <v>30</v>
      </c>
      <c r="O3" s="10" t="s">
        <v>31</v>
      </c>
      <c r="P3" s="10" t="s">
        <v>32</v>
      </c>
      <c r="Q3" s="10" t="s">
        <v>33</v>
      </c>
      <c r="R3" s="10" t="s">
        <v>34</v>
      </c>
      <c r="S3" s="10" t="s">
        <v>35</v>
      </c>
      <c r="T3" s="10" t="s">
        <v>36</v>
      </c>
      <c r="U3" s="11" t="s">
        <v>15</v>
      </c>
    </row>
    <row r="4" spans="1:23" x14ac:dyDescent="0.2">
      <c r="A4" s="50" t="s">
        <v>37</v>
      </c>
      <c r="B4" s="50"/>
      <c r="C4" s="50"/>
      <c r="D4" s="46">
        <v>3</v>
      </c>
      <c r="E4" s="46">
        <v>12</v>
      </c>
      <c r="F4" s="46">
        <v>6</v>
      </c>
      <c r="G4" s="46">
        <v>8</v>
      </c>
      <c r="H4" s="46">
        <v>3</v>
      </c>
      <c r="I4" s="46">
        <v>8</v>
      </c>
      <c r="J4" s="46">
        <v>3</v>
      </c>
      <c r="K4" s="46">
        <v>3</v>
      </c>
      <c r="L4" s="46">
        <v>12</v>
      </c>
      <c r="M4" s="46">
        <v>6</v>
      </c>
      <c r="N4" s="46">
        <v>4</v>
      </c>
      <c r="O4" s="46">
        <v>3</v>
      </c>
      <c r="P4" s="46">
        <v>2</v>
      </c>
      <c r="Q4" s="46">
        <v>3</v>
      </c>
      <c r="R4" s="46">
        <v>6</v>
      </c>
      <c r="S4" s="46">
        <v>12</v>
      </c>
      <c r="T4" s="46">
        <v>0</v>
      </c>
      <c r="U4" s="12">
        <f>SUM(D4:T4)</f>
        <v>94</v>
      </c>
    </row>
    <row r="5" spans="1:23" x14ac:dyDescent="0.2">
      <c r="A5" s="50" t="s">
        <v>38</v>
      </c>
      <c r="B5" s="50"/>
      <c r="C5" s="50"/>
      <c r="D5" s="46">
        <v>4</v>
      </c>
      <c r="E5" s="46">
        <v>12</v>
      </c>
      <c r="F5" s="46">
        <v>6</v>
      </c>
      <c r="G5" s="46">
        <v>10</v>
      </c>
      <c r="H5" s="46">
        <v>3</v>
      </c>
      <c r="I5" s="46">
        <v>10</v>
      </c>
      <c r="J5" s="46">
        <v>4</v>
      </c>
      <c r="K5" s="46">
        <v>5</v>
      </c>
      <c r="L5" s="46">
        <v>20</v>
      </c>
      <c r="M5" s="46">
        <v>10</v>
      </c>
      <c r="N5" s="46">
        <v>6</v>
      </c>
      <c r="O5" s="46">
        <v>3</v>
      </c>
      <c r="P5" s="46">
        <v>3</v>
      </c>
      <c r="Q5" s="46">
        <v>4</v>
      </c>
      <c r="R5" s="46">
        <v>10</v>
      </c>
      <c r="S5" s="46">
        <v>20</v>
      </c>
      <c r="T5" s="46">
        <v>0</v>
      </c>
      <c r="U5" s="12">
        <f t="shared" ref="U5:U8" si="0">SUM(D5:T5)</f>
        <v>130</v>
      </c>
    </row>
    <row r="6" spans="1:23" x14ac:dyDescent="0.2">
      <c r="A6" s="50" t="s">
        <v>39</v>
      </c>
      <c r="B6" s="50"/>
      <c r="C6" s="50"/>
      <c r="D6" s="46">
        <v>5</v>
      </c>
      <c r="E6" s="46">
        <v>15</v>
      </c>
      <c r="F6" s="46">
        <v>10</v>
      </c>
      <c r="G6" s="46">
        <v>10</v>
      </c>
      <c r="H6" s="46">
        <v>3</v>
      </c>
      <c r="I6" s="46">
        <v>10</v>
      </c>
      <c r="J6" s="46">
        <v>5</v>
      </c>
      <c r="K6" s="46">
        <v>5</v>
      </c>
      <c r="L6" s="46">
        <v>20</v>
      </c>
      <c r="M6" s="46">
        <v>6</v>
      </c>
      <c r="N6" s="46">
        <v>8</v>
      </c>
      <c r="O6" s="46">
        <v>3</v>
      </c>
      <c r="P6" s="46">
        <v>3</v>
      </c>
      <c r="Q6" s="46">
        <v>5</v>
      </c>
      <c r="R6" s="46">
        <v>10</v>
      </c>
      <c r="S6" s="46">
        <v>20</v>
      </c>
      <c r="T6" s="46">
        <v>0</v>
      </c>
      <c r="U6" s="12">
        <f t="shared" si="0"/>
        <v>138</v>
      </c>
    </row>
    <row r="7" spans="1:23" x14ac:dyDescent="0.2">
      <c r="A7" s="50" t="s">
        <v>40</v>
      </c>
      <c r="B7" s="50"/>
      <c r="C7" s="50"/>
      <c r="D7" s="46">
        <v>5</v>
      </c>
      <c r="E7" s="46">
        <v>15</v>
      </c>
      <c r="F7" s="46">
        <v>8</v>
      </c>
      <c r="G7" s="46">
        <v>10</v>
      </c>
      <c r="H7" s="46">
        <v>3</v>
      </c>
      <c r="I7" s="46">
        <v>10</v>
      </c>
      <c r="J7" s="46">
        <v>5</v>
      </c>
      <c r="K7" s="46">
        <v>5</v>
      </c>
      <c r="L7" s="46">
        <v>16</v>
      </c>
      <c r="M7" s="46">
        <v>10</v>
      </c>
      <c r="N7" s="46">
        <v>10</v>
      </c>
      <c r="O7" s="46">
        <v>4</v>
      </c>
      <c r="P7" s="46">
        <v>4</v>
      </c>
      <c r="Q7" s="46">
        <v>5</v>
      </c>
      <c r="R7" s="46">
        <v>10</v>
      </c>
      <c r="S7" s="46">
        <v>20</v>
      </c>
      <c r="T7" s="46">
        <v>0</v>
      </c>
      <c r="U7" s="12">
        <f t="shared" si="0"/>
        <v>140</v>
      </c>
    </row>
    <row r="8" spans="1:23" x14ac:dyDescent="0.2">
      <c r="A8" s="50" t="s">
        <v>41</v>
      </c>
      <c r="B8" s="50"/>
      <c r="C8" s="50"/>
      <c r="D8" s="46">
        <v>5</v>
      </c>
      <c r="E8" s="46">
        <v>9</v>
      </c>
      <c r="F8" s="46">
        <v>6</v>
      </c>
      <c r="G8" s="46">
        <v>8</v>
      </c>
      <c r="H8" s="46">
        <v>3</v>
      </c>
      <c r="I8" s="46">
        <v>6</v>
      </c>
      <c r="J8" s="46">
        <v>3</v>
      </c>
      <c r="K8" s="46">
        <v>3</v>
      </c>
      <c r="L8" s="46">
        <v>12</v>
      </c>
      <c r="M8" s="46">
        <v>8</v>
      </c>
      <c r="N8" s="46">
        <v>6</v>
      </c>
      <c r="O8" s="46">
        <v>3</v>
      </c>
      <c r="P8" s="46">
        <v>3</v>
      </c>
      <c r="Q8" s="46">
        <v>3</v>
      </c>
      <c r="R8" s="46">
        <v>6</v>
      </c>
      <c r="S8" s="46">
        <v>12</v>
      </c>
      <c r="T8" s="46">
        <v>0</v>
      </c>
      <c r="U8" s="12">
        <f t="shared" si="0"/>
        <v>96</v>
      </c>
    </row>
  </sheetData>
  <mergeCells count="6">
    <mergeCell ref="A8:C8"/>
    <mergeCell ref="A3:C3"/>
    <mergeCell ref="A4:C4"/>
    <mergeCell ref="A5:C5"/>
    <mergeCell ref="A6:C6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Evaluator 8</vt:lpstr>
      <vt:lpstr>Evaluator 9</vt:lpstr>
      <vt:lpstr>Evaluator 10</vt:lpstr>
      <vt:lpstr>Evaluator 11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2013-06-21T21:40:12Z</cp:lastPrinted>
  <dcterms:created xsi:type="dcterms:W3CDTF">2013-06-21T21:38:22Z</dcterms:created>
  <dcterms:modified xsi:type="dcterms:W3CDTF">2022-04-13T13:48:57Z</dcterms:modified>
</cp:coreProperties>
</file>