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57 Lab HVAC Maintenance Repairs\Evaluations\"/>
    </mc:Choice>
  </mc:AlternateContent>
  <bookViews>
    <workbookView xWindow="-105" yWindow="-105" windowWidth="19425" windowHeight="10425" tabRatio="722" activeTab="6"/>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3" l="1"/>
  <c r="K6" i="1" l="1"/>
  <c r="L6" i="1"/>
  <c r="M6" i="1"/>
  <c r="N6" i="1"/>
  <c r="J6" i="1"/>
  <c r="D5" i="13" l="1"/>
  <c r="E5" i="13" s="1"/>
  <c r="D4" i="10" l="1"/>
  <c r="I4" i="10" s="1"/>
  <c r="F7" i="1" s="1"/>
  <c r="D4" i="3"/>
  <c r="I4" i="3" s="1"/>
  <c r="C7" i="1" s="1"/>
  <c r="D4" i="9"/>
  <c r="I4" i="9" s="1"/>
  <c r="E7" i="1" s="1"/>
  <c r="D4" i="5"/>
  <c r="I4" i="5" s="1"/>
  <c r="D7" i="1" s="1"/>
  <c r="D4" i="2"/>
  <c r="I4" i="2" s="1"/>
  <c r="B7" i="1" s="1"/>
  <c r="K7" i="1" l="1"/>
  <c r="G7" i="1"/>
  <c r="J7" i="1" l="1"/>
  <c r="M7" i="1"/>
  <c r="N7" i="1"/>
  <c r="L7" i="1"/>
  <c r="A7" i="1"/>
  <c r="O7" i="1" l="1"/>
  <c r="P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<sst xmlns="http://schemas.openxmlformats.org/spreadsheetml/2006/main" count="88" uniqueCount="50">
  <si>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</si>
  <si>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</si>
  <si>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</si>
  <si>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</si>
  <si>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</si>
  <si>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</si>
  <si>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</si>
  <si>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</si>
  <si>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</si>
  <si>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</si>
  <si>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</si>
  <si>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</si>
  <si>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</si>
  <si>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</si>
  <si>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</si>
  <si>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</si>
  <si>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</si>
  <si>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</si>
  <si>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</si>
  <si>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</si>
  <si>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</si>
  <si>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</si>
  <si>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</si>
  <si>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</si>
  <si>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</si>
  <si>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</si>
  <si>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RFP730-22057 LAB HVAC MAINTENANCE REPAIRS</t>
  </si>
  <si>
    <t>Siemens</t>
  </si>
  <si>
    <t>University of Houston Evaluation Matrix $1 Million+</t>
  </si>
  <si>
    <t>RFP730-22057 Lab HVAC Maintenance Repairs</t>
  </si>
  <si>
    <t>Name</t>
  </si>
  <si>
    <t>Evaluation Due Date</t>
  </si>
  <si>
    <t>6/17/2022 @ 4:00 PM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</si>
  <si>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</si>
  <si>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</si>
  <si>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</si>
  <si>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</si>
  <si>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</si>
  <si>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</si>
  <si>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</si>
  <si>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</si>
  <si>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</si>
  <si>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**ONLY Purcahsing WILL EVALUATE COST**
Respondent’s credentials and Cost and Delivery Proposal</t>
  </si>
  <si>
    <t>Respondent’s qualifications and experience with a focus on preventive maintenance and on-call repairs and emergency for laboratory air valves for the University of Houston.</t>
  </si>
  <si>
    <t>Respondents qualifications and experience with servicing laboratory air valves.</t>
  </si>
  <si>
    <t>Respondent’s qualifications and experience of technicians servicing air valves</t>
  </si>
  <si>
    <t>Respondent’s ability to respond to emergency calls at all times.</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</si>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</sst>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rgb="FF92D050"/>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15">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47" fillId="27" borderId="0" applyNumberFormat="0" applyBorder="0" applyAlignment="0" applyProtection="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111">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8" fillId="26" borderId="0" xfId="0" applyFont="1" applyFill="1"/>
    <xf numFmtId="0" fontId="41"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42" fillId="26" borderId="0" xfId="0" applyFont="1" applyFill="1"/>
    <xf numFmtId="0" fontId="44" fillId="0" borderId="10" xfId="100" applyFont="1" applyBorder="1" applyAlignment="1">
      <alignment horizontal="right"/>
    </xf>
    <xf numFmtId="0" fontId="44" fillId="0" borderId="10" xfId="100" applyFont="1" applyBorder="1" applyAlignment="1">
      <alignment horizontal="right"/>
    </xf>
    <xf numFmtId="0" fontId="46" fillId="0" borderId="10" xfId="100" applyFont="1" applyFill="1" applyBorder="1" applyAlignment="1">
      <alignment horizontal="right"/>
    </xf>
    <xf numFmtId="0" fontId="38" fillId="25" borderId="13" xfId="0" applyFont="1" applyFill="1" applyBorder="1" applyAlignment="1">
      <alignment horizontal="right" textRotation="90" wrapText="1"/>
    </xf>
    <xf numFmtId="0" fontId="18" fillId="26" borderId="0" xfId="0" applyFont="1" applyFill="1" applyAlignment="1">
      <alignment horizontal="right"/>
    </xf>
    <xf numFmtId="0" fontId="44" fillId="0" borderId="0" xfId="98" applyFont="1" applyAlignment="1"/>
    <xf numFmtId="0" fontId="40" fillId="26" borderId="0" xfId="0" applyFont="1" applyFill="1" applyAlignment="1">
      <alignment horizontal="right"/>
    </xf>
    <xf numFmtId="2" fontId="0" fillId="0" borderId="0" xfId="0" applyNumberFormat="1"/>
    <xf numFmtId="0" fontId="17" fillId="26" borderId="13" xfId="0" applyFont="1" applyFill="1" applyBorder="1" applyAlignment="1">
      <alignment horizontal="right" textRotation="90" wrapText="1"/>
    </xf>
    <xf numFmtId="0" fontId="44" fillId="0" borderId="20" xfId="98" applyFont="1" applyBorder="1" applyAlignment="1">
      <alignment vertical="center"/>
    </xf>
    <xf numFmtId="0" fontId="0" fillId="0" borderId="0" xfId="0" applyFill="1"/>
    <xf numFmtId="44" fontId="39" fillId="24" borderId="0" xfId="106" applyFont="1" applyFill="1"/>
    <xf numFmtId="0" fontId="46" fillId="0" borderId="10" xfId="100" applyFont="1" applyBorder="1" applyAlignment="1">
      <alignment horizontal="right"/>
    </xf>
    <xf numFmtId="2" fontId="45" fillId="0" borderId="0" xfId="98" applyNumberFormat="1" applyFont="1"/>
    <xf numFmtId="2" fontId="45" fillId="0" borderId="0" xfId="0" applyNumberFormat="1" applyFont="1"/>
    <xf numFmtId="1" fontId="19" fillId="0" borderId="21" xfId="1" applyNumberFormat="1" applyFont="1" applyBorder="1" applyAlignment="1">
      <alignment horizontal="center" vertical="center"/>
    </xf>
    <xf numFmtId="44" fontId="39" fillId="0" borderId="21" xfId="106" applyFont="1" applyBorder="1" applyAlignment="1">
      <alignment horizontal="center" vertical="center"/>
    </xf>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43" fillId="0" borderId="10" xfId="100" applyFont="1" applyBorder="1" applyAlignment="1">
      <alignment horizontal="center"/>
    </xf>
    <xf numFmtId="0" fontId="44" fillId="0" borderId="0" xfId="98" applyFont="1" applyAlignment="1">
      <alignment horizontal="left"/>
    </xf>
    <xf numFmtId="0" fontId="44" fillId="24" borderId="20" xfId="98" applyFont="1" applyFill="1" applyBorder="1" applyAlignment="1">
      <alignment horizontal="left" vertical="center"/>
    </xf>
    <xf numFmtId="0" fontId="0" fillId="24" borderId="0" xfId="0" applyFill="1" applyAlignment="1">
      <alignment horizontal="left" wrapText="1"/>
    </xf>
    <xf numFmtId="164" fontId="43" fillId="25" borderId="19" xfId="108" applyNumberFormat="1" applyFont="1" applyFill="1" applyBorder="1" applyAlignment="1">
      <alignment horizontal="left" vertical="center" wrapText="1"/>
    </xf>
    <xf numFmtId="164" fontId="43" fillId="25" borderId="17" xfId="108" applyNumberFormat="1" applyFont="1" applyFill="1" applyBorder="1" applyAlignment="1">
      <alignment horizontal="left" vertical="center" wrapText="1"/>
    </xf>
    <xf numFmtId="164" fontId="43" fillId="25" borderId="15" xfId="108" applyNumberFormat="1" applyFont="1" applyFill="1" applyBorder="1" applyAlignment="1">
      <alignment horizontal="left" vertical="center" wrapText="1"/>
    </xf>
    <xf numFmtId="164" fontId="43" fillId="25" borderId="19" xfId="108" applyNumberFormat="1" applyFont="1" applyFill="1" applyBorder="1" applyAlignment="1">
      <alignment horizontal="right" vertical="center" wrapText="1"/>
    </xf>
    <xf numFmtId="164" fontId="43" fillId="25" borderId="17" xfId="108" applyNumberFormat="1" applyFont="1" applyFill="1" applyBorder="1" applyAlignment="1">
      <alignment horizontal="right" vertical="center" wrapText="1"/>
    </xf>
    <xf numFmtId="164" fontId="43" fillId="25" borderId="15" xfId="108" applyNumberFormat="1" applyFont="1" applyFill="1" applyBorder="1" applyAlignment="1">
      <alignment horizontal="right" vertical="center" wrapText="1"/>
    </xf>
    <xf numFmtId="164" fontId="43" fillId="25" borderId="18" xfId="108" applyNumberFormat="1" applyFont="1" applyFill="1" applyBorder="1" applyAlignment="1">
      <alignment horizontal="right" vertical="center" wrapText="1"/>
    </xf>
    <xf numFmtId="164" fontId="43" fillId="25" borderId="16" xfId="108" applyNumberFormat="1" applyFont="1" applyFill="1" applyBorder="1" applyAlignment="1">
      <alignment horizontal="right" vertical="center" wrapText="1"/>
    </xf>
    <xf numFmtId="164" fontId="43" fillId="25" borderId="14" xfId="108" applyNumberFormat="1" applyFont="1" applyFill="1" applyBorder="1" applyAlignment="1">
      <alignment horizontal="right" vertical="center" wrapText="1"/>
    </xf>
    <xf numFmtId="0" fontId="40" fillId="26" borderId="0" xfId="0" applyFont="1" applyFill="1" applyAlignment="1">
      <alignment horizontal="left"/>
    </xf>
    <xf numFmtId="0" fontId="40"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ont="1" applyFill="1"/>
    <xf numFmtId="0" fontId="17" fillId="26" borderId="0" xfId="98" applyFont="1" applyFill="1" applyAlignment="1">
      <alignment horizontal="left"/>
    </xf>
    <xf numFmtId="0" fontId="18" fillId="26" borderId="0" xfId="98" applyFont="1" applyFill="1"/>
    <xf numFmtId="0" fontId="43" fillId="26" borderId="0" xfId="113" applyFont="1" applyFill="1" applyBorder="1" applyAlignment="1">
      <alignment horizontal="left"/>
    </xf>
    <xf numFmtId="0" fontId="19" fillId="24" borderId="22" xfId="113" applyFont="1" applyFill="1" applyBorder="1" applyAlignment="1" applyProtection="1">
      <alignment horizontal="center"/>
      <protection locked="0"/>
    </xf>
    <xf numFmtId="0" fontId="19" fillId="24" borderId="23" xfId="113" applyFont="1" applyFill="1" applyBorder="1" applyAlignment="1" applyProtection="1">
      <alignment horizontal="center"/>
      <protection locked="0"/>
    </xf>
    <xf numFmtId="0" fontId="19" fillId="24" borderId="24" xfId="113" applyFont="1" applyFill="1" applyBorder="1" applyAlignment="1" applyProtection="1">
      <alignment horizontal="center"/>
      <protection locked="0"/>
    </xf>
    <xf numFmtId="165" fontId="48" fillId="26" borderId="0" xfId="113" applyNumberFormat="1" applyFont="1" applyFill="1" applyBorder="1" applyAlignment="1">
      <alignment horizontal="center"/>
    </xf>
    <xf numFmtId="0" fontId="48" fillId="26" borderId="0" xfId="113" applyFont="1" applyFill="1" applyBorder="1" applyAlignment="1"/>
    <xf numFmtId="0" fontId="50" fillId="26" borderId="0" xfId="114" applyFont="1" applyFill="1" applyAlignment="1">
      <alignment horizontal="left" wrapText="1"/>
    </xf>
    <xf numFmtId="0" fontId="50" fillId="26" borderId="0" xfId="114" applyFont="1" applyFill="1" applyAlignment="1">
      <alignment wrapText="1"/>
    </xf>
    <xf numFmtId="0" fontId="19" fillId="26" borderId="0" xfId="98" applyFont="1" applyFill="1" applyAlignment="1"/>
    <xf numFmtId="0" fontId="19" fillId="24" borderId="25" xfId="98" applyFont="1" applyFill="1" applyBorder="1" applyAlignment="1" applyProtection="1">
      <alignment horizontal="center" wrapText="1"/>
      <protection locked="0"/>
    </xf>
    <xf numFmtId="0" fontId="39" fillId="26" borderId="0" xfId="98" applyFont="1" applyFill="1" applyAlignment="1">
      <alignment horizontal="left" wrapText="1"/>
    </xf>
    <xf numFmtId="0" fontId="50" fillId="26" borderId="0" xfId="114" applyFont="1" applyFill="1" applyAlignment="1">
      <alignment horizontal="left"/>
    </xf>
    <xf numFmtId="0" fontId="50" fillId="26" borderId="0" xfId="114" applyFont="1" applyFill="1" applyAlignment="1"/>
    <xf numFmtId="0" fontId="50" fillId="26" borderId="0" xfId="114" applyFont="1" applyFill="1" applyAlignment="1">
      <alignment horizontal="left"/>
    </xf>
    <xf numFmtId="0" fontId="19" fillId="26" borderId="0" xfId="98" applyFont="1" applyFill="1" applyAlignment="1">
      <alignment horizontal="center"/>
    </xf>
    <xf numFmtId="0" fontId="44" fillId="28" borderId="26" xfId="98" applyFont="1" applyFill="1" applyBorder="1" applyAlignment="1">
      <alignment horizontal="left"/>
    </xf>
    <xf numFmtId="0" fontId="44" fillId="28" borderId="21" xfId="98" applyFont="1" applyFill="1" applyBorder="1" applyAlignment="1">
      <alignment horizontal="left"/>
    </xf>
    <xf numFmtId="0" fontId="44" fillId="28" borderId="27" xfId="98" applyFont="1" applyFill="1" applyBorder="1" applyAlignment="1">
      <alignment horizontal="left"/>
    </xf>
    <xf numFmtId="0" fontId="51" fillId="26" borderId="26" xfId="98" applyFont="1" applyFill="1" applyBorder="1" applyAlignment="1">
      <alignment horizontal="center" vertical="center" wrapText="1"/>
    </xf>
    <xf numFmtId="0" fontId="52" fillId="26" borderId="21" xfId="98" applyFont="1" applyFill="1" applyBorder="1" applyAlignment="1">
      <alignment horizontal="center" vertical="center" wrapText="1"/>
    </xf>
    <xf numFmtId="0" fontId="52" fillId="26" borderId="27" xfId="98" applyFont="1" applyFill="1" applyBorder="1" applyAlignment="1">
      <alignment horizontal="center" vertical="center" wrapText="1"/>
    </xf>
    <xf numFmtId="0" fontId="52" fillId="26" borderId="26" xfId="98" applyFont="1" applyFill="1" applyBorder="1" applyAlignment="1">
      <alignment horizontal="center" vertical="center" wrapText="1"/>
    </xf>
    <xf numFmtId="0" fontId="52" fillId="26" borderId="0" xfId="98" applyFont="1" applyFill="1" applyAlignment="1">
      <alignment wrapText="1"/>
    </xf>
    <xf numFmtId="0" fontId="52" fillId="25" borderId="28" xfId="98" applyFont="1" applyFill="1" applyBorder="1" applyAlignment="1">
      <alignment horizontal="center" wrapText="1"/>
    </xf>
    <xf numFmtId="0" fontId="52" fillId="25" borderId="29" xfId="98" applyFont="1" applyFill="1" applyBorder="1" applyAlignment="1">
      <alignment horizontal="center" wrapText="1"/>
    </xf>
    <xf numFmtId="0" fontId="52" fillId="25" borderId="30" xfId="98" applyFont="1" applyFill="1" applyBorder="1" applyAlignment="1">
      <alignment horizontal="center" wrapText="1"/>
    </xf>
    <xf numFmtId="0" fontId="52" fillId="26" borderId="0" xfId="98" applyFont="1" applyFill="1" applyAlignment="1">
      <alignment horizontal="center" wrapText="1"/>
    </xf>
    <xf numFmtId="0" fontId="53" fillId="26" borderId="11" xfId="98" applyFont="1" applyFill="1" applyBorder="1" applyAlignment="1">
      <alignment vertical="center" wrapText="1"/>
    </xf>
    <xf numFmtId="0" fontId="19" fillId="29" borderId="12" xfId="98" applyFont="1" applyFill="1" applyBorder="1" applyAlignment="1" applyProtection="1">
      <alignment horizontal="center"/>
      <protection locked="0"/>
    </xf>
    <xf numFmtId="0" fontId="19" fillId="29" borderId="11" xfId="98" applyFont="1" applyFill="1" applyBorder="1" applyAlignment="1" applyProtection="1">
      <alignment horizontal="center"/>
      <protection locked="0"/>
    </xf>
    <xf numFmtId="0" fontId="19" fillId="29" borderId="31" xfId="98" applyFont="1" applyFill="1" applyBorder="1" applyAlignment="1" applyProtection="1">
      <alignment horizontal="center"/>
      <protection locked="0"/>
    </xf>
    <xf numFmtId="0" fontId="19" fillId="24" borderId="12" xfId="98" applyFont="1" applyFill="1" applyBorder="1" applyAlignment="1" applyProtection="1">
      <alignment horizontal="center" vertical="center"/>
      <protection locked="0"/>
    </xf>
    <xf numFmtId="0" fontId="19" fillId="24" borderId="11" xfId="98" applyFont="1" applyFill="1" applyBorder="1" applyAlignment="1" applyProtection="1">
      <alignment horizontal="center" vertical="center"/>
      <protection locked="0"/>
    </xf>
    <xf numFmtId="0" fontId="19" fillId="24" borderId="31" xfId="98" applyFont="1" applyFill="1" applyBorder="1" applyAlignment="1" applyProtection="1">
      <alignment horizontal="center" vertical="center"/>
      <protection locked="0"/>
    </xf>
    <xf numFmtId="0" fontId="19" fillId="30" borderId="0" xfId="98" applyFont="1" applyFill="1" applyBorder="1"/>
    <xf numFmtId="0" fontId="19" fillId="30" borderId="32" xfId="98" applyFont="1" applyFill="1" applyBorder="1"/>
    <xf numFmtId="0" fontId="19" fillId="26" borderId="10" xfId="98" applyFont="1" applyFill="1" applyBorder="1"/>
    <xf numFmtId="0" fontId="46" fillId="26" borderId="0" xfId="98" applyFont="1" applyFill="1"/>
    <xf numFmtId="0" fontId="19" fillId="26" borderId="0" xfId="98" applyFont="1" applyFill="1" applyAlignment="1">
      <alignment wrapText="1"/>
    </xf>
    <xf numFmtId="0" fontId="54" fillId="0" borderId="0" xfId="113" applyFont="1" applyAlignment="1">
      <alignment horizontal="left"/>
    </xf>
    <xf numFmtId="0" fontId="39" fillId="26" borderId="0" xfId="98" applyFont="1" applyFill="1"/>
    <xf numFmtId="0" fontId="49" fillId="26" borderId="0" xfId="114" applyFill="1"/>
    <xf numFmtId="0" fontId="42" fillId="26" borderId="0" xfId="98" applyFont="1" applyFill="1"/>
    <xf numFmtId="0" fontId="18" fillId="31" borderId="11" xfId="0" applyFont="1" applyFill="1" applyBorder="1" applyAlignment="1">
      <alignment horizontal="left"/>
    </xf>
    <xf numFmtId="2" fontId="18" fillId="31" borderId="11" xfId="0" applyNumberFormat="1" applyFont="1" applyFill="1" applyBorder="1"/>
    <xf numFmtId="4" fontId="18" fillId="31" borderId="12" xfId="0" applyNumberFormat="1" applyFont="1" applyFill="1" applyBorder="1" applyAlignment="1">
      <alignment horizontal="right"/>
    </xf>
    <xf numFmtId="0" fontId="18" fillId="31" borderId="11" xfId="0" applyFont="1" applyFill="1" applyBorder="1"/>
    <xf numFmtId="0" fontId="18" fillId="31" borderId="11" xfId="0" applyFont="1" applyFill="1" applyBorder="1" applyAlignment="1">
      <alignment horizontal="right"/>
    </xf>
    <xf numFmtId="0" fontId="18" fillId="31" borderId="12" xfId="0" applyFont="1" applyFill="1" applyBorder="1" applyAlignment="1">
      <alignment horizontal="right"/>
    </xf>
    <xf numFmtId="0" fontId="47" fillId="31" borderId="12" xfId="101" applyFill="1" applyBorder="1" applyAlignment="1">
      <alignment horizontal="right"/>
    </xf>
    <xf numFmtId="0" fontId="18" fillId="31" borderId="0" xfId="0" applyFont="1" applyFill="1"/>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8"/>
    <cellStyle name="Currency" xfId="106" builtinId="4"/>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9"/>
    <cellStyle name="Normal 3 4" xfId="107"/>
    <cellStyle name="Normal 4" xfId="4"/>
    <cellStyle name="Normal 4 10" xfId="100"/>
    <cellStyle name="Normal 4 11" xfId="103"/>
    <cellStyle name="Normal 4 12" xfId="105"/>
    <cellStyle name="Normal 4 13"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C41" sqref="C41"/>
    </sheetView>
  </sheetViews>
  <sheetFormatPr defaultRowHeight="12.75" x14ac:dyDescent="0.2"/>
  <cols>
    <col min="1" max="3" width="9.42578125" customWidth="1"/>
    <col min="4" max="7" width="8.85546875" customWidth="1"/>
    <col min="8" max="8" width="8.85546875" style="6" customWidth="1"/>
    <col min="9" max="9" width="12.42578125" bestFit="1" customWidth="1"/>
  </cols>
  <sheetData>
    <row r="1" spans="1:10" ht="15.75" x14ac:dyDescent="0.25">
      <c r="A1" s="8" t="s">
        <v>0</v>
      </c>
      <c r="B1" s="7"/>
      <c r="C1" s="7"/>
      <c r="D1" s="7"/>
      <c r="E1" s="4"/>
      <c r="F1" s="4"/>
      <c r="G1" s="4"/>
      <c r="H1" s="4"/>
      <c r="I1" s="4"/>
    </row>
    <row r="2" spans="1:10" ht="15.75" x14ac:dyDescent="0.25">
      <c r="A2" s="2"/>
      <c r="B2" s="1"/>
      <c r="C2" s="3"/>
      <c r="D2" s="3"/>
      <c r="E2" s="3"/>
      <c r="F2" s="3"/>
      <c r="G2" s="3"/>
      <c r="H2" s="3"/>
      <c r="I2" s="3"/>
      <c r="J2" s="3"/>
    </row>
    <row r="3" spans="1:10" s="5" customFormat="1" x14ac:dyDescent="0.2">
      <c r="A3" s="40"/>
      <c r="B3" s="40"/>
      <c r="C3" s="40"/>
      <c r="D3" s="30" t="s">
        <v>6</v>
      </c>
      <c r="E3" s="18" t="s">
        <v>7</v>
      </c>
      <c r="F3" s="18" t="s">
        <v>8</v>
      </c>
      <c r="G3" s="18" t="s">
        <v>9</v>
      </c>
      <c r="H3" s="18" t="s">
        <v>10</v>
      </c>
      <c r="I3" s="20" t="s">
        <v>24</v>
      </c>
    </row>
    <row r="4" spans="1:10" x14ac:dyDescent="0.2">
      <c r="A4" s="41" t="s">
        <v>27</v>
      </c>
      <c r="B4" s="41"/>
      <c r="C4" s="41"/>
      <c r="D4" s="31">
        <f>'Pricing Score Calculation'!E5</f>
        <v>30</v>
      </c>
      <c r="E4" s="35">
        <v>18</v>
      </c>
      <c r="F4" s="35">
        <v>18</v>
      </c>
      <c r="G4" s="35">
        <v>13.5</v>
      </c>
      <c r="H4" s="35">
        <v>13.5</v>
      </c>
      <c r="I4" s="32">
        <f>SUM(D4:H4)</f>
        <v>93</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D20" sqref="D20"/>
    </sheetView>
  </sheetViews>
  <sheetFormatPr defaultRowHeight="12.75" x14ac:dyDescent="0.2"/>
  <cols>
    <col min="11" max="11" width="14.42578125" bestFit="1" customWidth="1"/>
  </cols>
  <sheetData>
    <row r="1" spans="1:16" ht="15.75" x14ac:dyDescent="0.25">
      <c r="A1" s="8" t="s">
        <v>0</v>
      </c>
      <c r="B1" s="7"/>
      <c r="C1" s="7"/>
      <c r="D1" s="7"/>
      <c r="E1" s="4"/>
      <c r="F1" s="4"/>
      <c r="G1" s="4"/>
      <c r="H1" s="4"/>
      <c r="I1" s="4"/>
    </row>
    <row r="2" spans="1:16" ht="15.75" x14ac:dyDescent="0.25">
      <c r="A2" s="4"/>
      <c r="B2" s="3"/>
      <c r="C2" s="3"/>
      <c r="D2" s="3"/>
      <c r="E2" s="3"/>
      <c r="F2" s="3"/>
      <c r="G2" s="3"/>
      <c r="H2" s="3"/>
      <c r="I2" s="3"/>
    </row>
    <row r="3" spans="1:16" x14ac:dyDescent="0.2">
      <c r="A3" s="40"/>
      <c r="B3" s="40"/>
      <c r="C3" s="40"/>
      <c r="D3" s="30" t="s">
        <v>6</v>
      </c>
      <c r="E3" s="19" t="s">
        <v>7</v>
      </c>
      <c r="F3" s="19" t="s">
        <v>8</v>
      </c>
      <c r="G3" s="19" t="s">
        <v>9</v>
      </c>
      <c r="H3" s="19" t="s">
        <v>10</v>
      </c>
      <c r="I3" s="20" t="s">
        <v>24</v>
      </c>
      <c r="J3" s="5"/>
      <c r="K3" s="5"/>
      <c r="L3" s="5"/>
      <c r="M3" s="5"/>
      <c r="N3" s="5"/>
      <c r="O3" s="5"/>
      <c r="P3" s="5"/>
    </row>
    <row r="4" spans="1:16" x14ac:dyDescent="0.2">
      <c r="A4" s="41" t="s">
        <v>27</v>
      </c>
      <c r="B4" s="41"/>
      <c r="C4" s="41"/>
      <c r="D4" s="31">
        <f>'Pricing Score Calculation'!E5</f>
        <v>30</v>
      </c>
      <c r="E4" s="36">
        <v>16</v>
      </c>
      <c r="F4" s="36">
        <v>16</v>
      </c>
      <c r="G4" s="36">
        <v>12</v>
      </c>
      <c r="H4" s="36">
        <v>12</v>
      </c>
      <c r="I4" s="32">
        <f>SUM(D4:H4)</f>
        <v>86</v>
      </c>
      <c r="J4" s="6"/>
      <c r="K4" s="6"/>
      <c r="L4" s="6"/>
      <c r="M4" s="6"/>
      <c r="N4" s="6"/>
      <c r="O4" s="6"/>
      <c r="P4" s="6"/>
    </row>
    <row r="5" spans="1:16" x14ac:dyDescent="0.2">
      <c r="A5" s="6"/>
      <c r="B5" s="6"/>
      <c r="C5" s="6"/>
      <c r="D5" s="6"/>
      <c r="E5" s="6"/>
      <c r="F5" s="6"/>
      <c r="G5" s="6"/>
      <c r="H5" s="6"/>
      <c r="I5" s="6"/>
      <c r="J5" s="6"/>
      <c r="K5" s="6"/>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E4" sqref="E4:H4"/>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row>
    <row r="3" spans="1:16" x14ac:dyDescent="0.2">
      <c r="A3" s="40"/>
      <c r="B3" s="40"/>
      <c r="C3" s="40"/>
      <c r="D3" s="30" t="s">
        <v>6</v>
      </c>
      <c r="E3" s="19" t="s">
        <v>7</v>
      </c>
      <c r="F3" s="19" t="s">
        <v>8</v>
      </c>
      <c r="G3" s="19" t="s">
        <v>9</v>
      </c>
      <c r="H3" s="19" t="s">
        <v>10</v>
      </c>
      <c r="I3" s="20" t="s">
        <v>24</v>
      </c>
      <c r="J3" s="5"/>
      <c r="K3" s="5"/>
      <c r="L3" s="5"/>
      <c r="M3" s="5"/>
      <c r="N3" s="5"/>
      <c r="O3" s="5"/>
      <c r="P3" s="5"/>
    </row>
    <row r="4" spans="1:16" x14ac:dyDescent="0.2">
      <c r="A4" s="41" t="s">
        <v>27</v>
      </c>
      <c r="B4" s="41"/>
      <c r="C4" s="41"/>
      <c r="D4" s="31">
        <f>'Pricing Score Calculation'!E5</f>
        <v>30</v>
      </c>
      <c r="E4" s="37">
        <v>12</v>
      </c>
      <c r="F4" s="37">
        <v>12</v>
      </c>
      <c r="G4" s="37">
        <v>9</v>
      </c>
      <c r="H4" s="37">
        <v>9</v>
      </c>
      <c r="I4" s="32">
        <f>SUM(D4:H4)</f>
        <v>72</v>
      </c>
      <c r="J4" s="6"/>
      <c r="K4" s="6"/>
      <c r="L4" s="6"/>
      <c r="M4" s="6"/>
      <c r="N4" s="6"/>
      <c r="O4" s="6"/>
      <c r="P4" s="6"/>
    </row>
    <row r="5" spans="1:16" x14ac:dyDescent="0.2">
      <c r="A5" s="6"/>
      <c r="B5" s="6"/>
      <c r="C5" s="6"/>
      <c r="D5" s="6"/>
      <c r="E5" s="6"/>
      <c r="F5" s="6"/>
      <c r="G5" s="6"/>
      <c r="H5" s="6"/>
      <c r="I5" s="6"/>
      <c r="J5" s="6"/>
      <c r="K5" s="6"/>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E4" sqref="E4:H4"/>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40"/>
      <c r="B3" s="40"/>
      <c r="C3" s="40"/>
      <c r="D3" s="30" t="s">
        <v>6</v>
      </c>
      <c r="E3" s="19" t="s">
        <v>7</v>
      </c>
      <c r="F3" s="19" t="s">
        <v>8</v>
      </c>
      <c r="G3" s="19" t="s">
        <v>9</v>
      </c>
      <c r="H3" s="19" t="s">
        <v>10</v>
      </c>
      <c r="I3" s="20" t="s">
        <v>24</v>
      </c>
      <c r="J3" s="5"/>
      <c r="K3" s="5"/>
      <c r="L3" s="5"/>
      <c r="M3" s="5"/>
      <c r="N3" s="5"/>
      <c r="O3" s="5"/>
      <c r="P3" s="5"/>
    </row>
    <row r="4" spans="1:16" x14ac:dyDescent="0.2">
      <c r="A4" s="41" t="s">
        <v>27</v>
      </c>
      <c r="B4" s="41"/>
      <c r="C4" s="41"/>
      <c r="D4" s="31">
        <f>'Pricing Score Calculation'!E5</f>
        <v>30</v>
      </c>
      <c r="E4" s="38">
        <v>19.2</v>
      </c>
      <c r="F4" s="38">
        <v>17.2</v>
      </c>
      <c r="G4" s="38">
        <v>12.299999999999999</v>
      </c>
      <c r="H4" s="38">
        <v>13.200000000000001</v>
      </c>
      <c r="I4" s="32">
        <f>SUM(D4:H4)</f>
        <v>91.9</v>
      </c>
      <c r="J4" s="6"/>
      <c r="K4" s="6"/>
      <c r="L4" s="6"/>
      <c r="M4" s="6"/>
      <c r="N4" s="6"/>
      <c r="O4" s="6"/>
      <c r="P4" s="6"/>
    </row>
    <row r="5" spans="1:16" x14ac:dyDescent="0.2">
      <c r="A5" s="6"/>
      <c r="B5" s="6"/>
      <c r="C5" s="6"/>
      <c r="D5" s="6"/>
      <c r="E5" s="6"/>
      <c r="F5" s="6"/>
      <c r="G5" s="6"/>
      <c r="H5" s="6"/>
      <c r="I5" s="6"/>
      <c r="J5" s="6"/>
      <c r="K5" s="6"/>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E14" sqref="E14"/>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40"/>
      <c r="B3" s="40"/>
      <c r="C3" s="40"/>
      <c r="D3" s="30" t="s">
        <v>6</v>
      </c>
      <c r="E3" s="19" t="s">
        <v>7</v>
      </c>
      <c r="F3" s="19" t="s">
        <v>8</v>
      </c>
      <c r="G3" s="19" t="s">
        <v>9</v>
      </c>
      <c r="H3" s="19" t="s">
        <v>10</v>
      </c>
      <c r="I3" s="20" t="s">
        <v>24</v>
      </c>
      <c r="J3" s="5"/>
      <c r="K3" s="5"/>
      <c r="L3" s="5"/>
      <c r="M3" s="5"/>
      <c r="N3" s="5"/>
      <c r="O3" s="5"/>
      <c r="P3" s="5"/>
    </row>
    <row r="4" spans="1:16" x14ac:dyDescent="0.2">
      <c r="A4" s="41" t="s">
        <v>27</v>
      </c>
      <c r="B4" s="41"/>
      <c r="C4" s="41"/>
      <c r="D4" s="31">
        <f>'Pricing Score Calculation'!E5</f>
        <v>30</v>
      </c>
      <c r="E4" s="39">
        <v>20</v>
      </c>
      <c r="F4" s="39">
        <v>20</v>
      </c>
      <c r="G4" s="39">
        <v>15</v>
      </c>
      <c r="H4" s="39">
        <v>15</v>
      </c>
      <c r="I4" s="32">
        <f>SUM(D4:H4)</f>
        <v>100</v>
      </c>
      <c r="J4" s="6"/>
      <c r="K4" s="6"/>
      <c r="L4" s="6"/>
      <c r="M4" s="6"/>
      <c r="N4" s="6"/>
      <c r="O4" s="6"/>
      <c r="P4" s="6"/>
    </row>
    <row r="5" spans="1:16" x14ac:dyDescent="0.2">
      <c r="A5" s="6"/>
      <c r="B5" s="6"/>
      <c r="C5" s="6"/>
      <c r="D5" s="6"/>
      <c r="E5" s="6"/>
      <c r="F5" s="6"/>
      <c r="G5" s="6"/>
      <c r="H5" s="6"/>
      <c r="I5" s="6"/>
      <c r="J5" s="6"/>
      <c r="K5" s="6"/>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
  <sheetViews>
    <sheetView workbookViewId="0">
      <selection activeCell="B5" sqref="B5"/>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42" t="s">
        <v>22</v>
      </c>
      <c r="B1" s="42"/>
      <c r="C1" s="27"/>
      <c r="D1" s="27"/>
      <c r="E1" s="27"/>
    </row>
    <row r="2" spans="1:16" x14ac:dyDescent="0.2">
      <c r="A2" s="44" t="s">
        <v>16</v>
      </c>
      <c r="B2" s="47" t="s">
        <v>17</v>
      </c>
      <c r="C2" s="50" t="s">
        <v>20</v>
      </c>
      <c r="D2" s="50" t="s">
        <v>18</v>
      </c>
      <c r="E2" s="50" t="s">
        <v>19</v>
      </c>
      <c r="G2" s="43" t="s">
        <v>25</v>
      </c>
      <c r="H2" s="43"/>
      <c r="I2" s="43"/>
      <c r="J2" s="43"/>
      <c r="K2" s="43"/>
      <c r="L2" s="43"/>
      <c r="M2" s="43"/>
      <c r="N2" s="43"/>
      <c r="O2" s="43"/>
      <c r="P2" s="43"/>
    </row>
    <row r="3" spans="1:16" x14ac:dyDescent="0.2">
      <c r="A3" s="45"/>
      <c r="B3" s="48"/>
      <c r="C3" s="51"/>
      <c r="D3" s="51"/>
      <c r="E3" s="51"/>
      <c r="G3" s="43"/>
      <c r="H3" s="43"/>
      <c r="I3" s="43"/>
      <c r="J3" s="43"/>
      <c r="K3" s="43"/>
      <c r="L3" s="43"/>
      <c r="M3" s="43"/>
      <c r="N3" s="43"/>
      <c r="O3" s="43"/>
      <c r="P3" s="43"/>
    </row>
    <row r="4" spans="1:16" ht="13.5" thickBot="1" x14ac:dyDescent="0.25">
      <c r="A4" s="46"/>
      <c r="B4" s="49"/>
      <c r="C4" s="52"/>
      <c r="D4" s="52"/>
      <c r="E4" s="52"/>
      <c r="G4" s="43"/>
      <c r="H4" s="43"/>
      <c r="I4" s="43"/>
      <c r="J4" s="43"/>
      <c r="K4" s="43"/>
      <c r="L4" s="43"/>
      <c r="M4" s="43"/>
      <c r="N4" s="43"/>
      <c r="O4" s="43"/>
      <c r="P4" s="43"/>
    </row>
    <row r="5" spans="1:16" x14ac:dyDescent="0.2">
      <c r="A5" s="23" t="s">
        <v>27</v>
      </c>
      <c r="B5" s="29">
        <f>824344+864016+905700+949502+995533</f>
        <v>4539095</v>
      </c>
      <c r="C5" s="33">
        <v>30</v>
      </c>
      <c r="D5" s="34">
        <f>MIN(B5:B5)</f>
        <v>4539095</v>
      </c>
      <c r="E5" s="25">
        <f>$C$5*($D$5/B5)</f>
        <v>30</v>
      </c>
    </row>
    <row r="6" spans="1:16" x14ac:dyDescent="0.2">
      <c r="I6" s="28"/>
      <c r="J6" s="28"/>
      <c r="K6" s="28"/>
      <c r="L6" s="28"/>
      <c r="M6" s="28"/>
      <c r="N6" s="28"/>
      <c r="O6" s="28"/>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D12" sqref="D12"/>
    </sheetView>
  </sheetViews>
  <sheetFormatPr defaultColWidth="9.140625" defaultRowHeight="15" x14ac:dyDescent="0.2"/>
  <cols>
    <col min="1" max="1" width="33" style="11" customWidth="1"/>
    <col min="2" max="6" width="8.140625" style="11" bestFit="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11</v>
      </c>
      <c r="B1" s="10"/>
      <c r="C1" s="9"/>
      <c r="D1" s="9"/>
      <c r="E1" s="9"/>
      <c r="F1" s="9"/>
      <c r="G1" s="9"/>
      <c r="H1" s="9"/>
    </row>
    <row r="2" spans="1:16" ht="6" customHeight="1" x14ac:dyDescent="0.25">
      <c r="A2" s="9"/>
      <c r="B2" s="10"/>
      <c r="C2" s="9"/>
      <c r="D2" s="9"/>
      <c r="E2" s="9"/>
      <c r="F2" s="9"/>
      <c r="G2" s="9"/>
      <c r="H2" s="9"/>
    </row>
    <row r="3" spans="1:16" ht="15.75" x14ac:dyDescent="0.25">
      <c r="A3" s="53" t="s">
        <v>26</v>
      </c>
      <c r="B3" s="53"/>
      <c r="C3" s="53"/>
      <c r="D3" s="53"/>
      <c r="E3" s="53"/>
      <c r="F3" s="53"/>
      <c r="G3" s="53"/>
      <c r="H3" s="53"/>
    </row>
    <row r="4" spans="1:16" x14ac:dyDescent="0.2">
      <c r="A4" s="10"/>
      <c r="B4" s="10"/>
      <c r="C4" s="10"/>
      <c r="D4" s="10"/>
      <c r="E4" s="10"/>
      <c r="F4" s="10"/>
      <c r="G4" s="12"/>
      <c r="H4" s="12"/>
    </row>
    <row r="5" spans="1:16" ht="15.75" x14ac:dyDescent="0.25">
      <c r="G5" s="24" t="s">
        <v>21</v>
      </c>
      <c r="H5" s="13"/>
      <c r="I5" s="24"/>
      <c r="J5" s="13"/>
      <c r="O5" s="54" t="s">
        <v>14</v>
      </c>
      <c r="P5" s="54"/>
    </row>
    <row r="6" spans="1:16" s="16" customFormat="1" ht="135" customHeight="1" x14ac:dyDescent="0.2">
      <c r="A6" s="14"/>
      <c r="B6" s="15" t="s">
        <v>1</v>
      </c>
      <c r="C6" s="15" t="s">
        <v>2</v>
      </c>
      <c r="D6" s="15" t="s">
        <v>3</v>
      </c>
      <c r="E6" s="15" t="s">
        <v>4</v>
      </c>
      <c r="F6" s="15" t="s">
        <v>5</v>
      </c>
      <c r="G6" s="26" t="s">
        <v>15</v>
      </c>
      <c r="I6" s="11"/>
      <c r="J6" s="15" t="str">
        <f>B6</f>
        <v>Evaluator 1</v>
      </c>
      <c r="K6" s="15" t="str">
        <f>C6</f>
        <v>Evaluator 2</v>
      </c>
      <c r="L6" s="15" t="str">
        <f>D6</f>
        <v>Evaluator 3</v>
      </c>
      <c r="M6" s="15" t="str">
        <f>E6</f>
        <v>Evaluator 4</v>
      </c>
      <c r="N6" s="15" t="str">
        <f>F6</f>
        <v>Evaluator 5</v>
      </c>
      <c r="O6" s="26" t="s">
        <v>23</v>
      </c>
      <c r="P6" s="21" t="s">
        <v>13</v>
      </c>
    </row>
    <row r="7" spans="1:16" s="110" customFormat="1" ht="16.5" customHeight="1" x14ac:dyDescent="0.25">
      <c r="A7" s="103" t="str">
        <f>'1'!A4:C4</f>
        <v>Siemens</v>
      </c>
      <c r="B7" s="104">
        <f>'1'!I4</f>
        <v>93</v>
      </c>
      <c r="C7" s="104">
        <f>'2'!I4</f>
        <v>86</v>
      </c>
      <c r="D7" s="104">
        <f>'3'!I4</f>
        <v>72</v>
      </c>
      <c r="E7" s="104">
        <f>'4'!I4</f>
        <v>91.9</v>
      </c>
      <c r="F7" s="104">
        <f>'5'!I4</f>
        <v>100</v>
      </c>
      <c r="G7" s="105">
        <f>AVERAGE(B7:F7)</f>
        <v>88.58</v>
      </c>
      <c r="H7" s="106"/>
      <c r="I7" s="106"/>
      <c r="J7" s="107">
        <f>RANK(B7,$B$7:$B$7,0)</f>
        <v>1</v>
      </c>
      <c r="K7" s="107">
        <f>RANK(C7,$C$7:$C$7,0)</f>
        <v>1</v>
      </c>
      <c r="L7" s="107">
        <f>RANK(D7,$D$7:$D$7,0)</f>
        <v>1</v>
      </c>
      <c r="M7" s="107">
        <f>RANK(E7,$E$7:$E$7,0)</f>
        <v>1</v>
      </c>
      <c r="N7" s="107">
        <f>RANK(F7,$F$7:$F$7,0)</f>
        <v>1</v>
      </c>
      <c r="O7" s="108">
        <f>AVERAGE(J7:N7)</f>
        <v>1</v>
      </c>
      <c r="P7" s="109">
        <f>RANK(O7,$O$7:$O$7,1)</f>
        <v>1</v>
      </c>
    </row>
    <row r="8" spans="1:16" x14ac:dyDescent="0.2">
      <c r="I8" s="22"/>
    </row>
    <row r="13" spans="1:16" x14ac:dyDescent="0.2">
      <c r="A13" s="17" t="s">
        <v>12</v>
      </c>
    </row>
    <row r="14" spans="1:16" x14ac:dyDescent="0.2">
      <c r="A14" s="17"/>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6"/>
  <sheetViews>
    <sheetView zoomScaleNormal="100" workbookViewId="0">
      <selection activeCell="C21" sqref="C21"/>
    </sheetView>
  </sheetViews>
  <sheetFormatPr defaultRowHeight="12.75" x14ac:dyDescent="0.2"/>
  <cols>
    <col min="1" max="1" width="20.7109375" style="57" customWidth="1"/>
    <col min="2" max="16" width="9.5703125" style="57" customWidth="1"/>
    <col min="17" max="16384" width="9.140625" style="57"/>
  </cols>
  <sheetData>
    <row r="1" spans="1:16" ht="15.75" customHeight="1" x14ac:dyDescent="0.25">
      <c r="A1" s="55" t="s">
        <v>28</v>
      </c>
      <c r="B1" s="55"/>
      <c r="C1" s="55"/>
      <c r="D1" s="55"/>
      <c r="E1" s="55"/>
      <c r="F1" s="55"/>
      <c r="G1" s="55"/>
      <c r="H1" s="55"/>
      <c r="I1" s="55"/>
      <c r="J1" s="56"/>
    </row>
    <row r="2" spans="1:16" ht="16.5" thickBot="1" x14ac:dyDescent="0.3">
      <c r="A2" s="58" t="s">
        <v>29</v>
      </c>
      <c r="B2" s="58"/>
      <c r="C2" s="58"/>
      <c r="D2" s="58"/>
      <c r="E2" s="58"/>
      <c r="F2" s="58"/>
      <c r="G2" s="58"/>
      <c r="H2" s="58"/>
      <c r="I2" s="58"/>
      <c r="J2" s="59"/>
    </row>
    <row r="3" spans="1:16" ht="13.5" thickBot="1" x14ac:dyDescent="0.25">
      <c r="A3" s="60" t="s">
        <v>30</v>
      </c>
      <c r="B3" s="61"/>
      <c r="C3" s="62"/>
      <c r="D3" s="63"/>
    </row>
    <row r="4" spans="1:16" ht="15" customHeight="1" x14ac:dyDescent="0.2">
      <c r="A4" s="60" t="s">
        <v>31</v>
      </c>
      <c r="B4" s="64" t="s">
        <v>32</v>
      </c>
      <c r="C4" s="64"/>
      <c r="D4" s="64"/>
      <c r="E4" s="65"/>
    </row>
    <row r="5" spans="1:16" s="68" customFormat="1" ht="20.25" customHeight="1" thickBot="1" x14ac:dyDescent="0.3">
      <c r="A5" s="66" t="s">
        <v>33</v>
      </c>
      <c r="B5" s="66"/>
      <c r="C5" s="67"/>
      <c r="D5" s="67"/>
      <c r="E5" s="67"/>
      <c r="F5" s="67"/>
      <c r="G5" s="67"/>
    </row>
    <row r="6" spans="1:16" s="68" customFormat="1" ht="27" customHeight="1" thickBot="1" x14ac:dyDescent="0.25">
      <c r="A6" s="69"/>
      <c r="B6" s="70" t="s">
        <v>34</v>
      </c>
      <c r="C6" s="70"/>
      <c r="D6" s="70"/>
      <c r="E6" s="70"/>
      <c r="F6" s="70"/>
      <c r="G6" s="70"/>
      <c r="H6" s="70"/>
      <c r="I6" s="70"/>
    </row>
    <row r="7" spans="1:16" s="68" customFormat="1" ht="20.25" customHeight="1" thickBot="1" x14ac:dyDescent="0.3">
      <c r="A7" s="71" t="s">
        <v>35</v>
      </c>
      <c r="B7" s="71"/>
      <c r="C7" s="72"/>
      <c r="D7" s="73"/>
      <c r="E7" s="73"/>
      <c r="F7" s="73"/>
      <c r="G7" s="73"/>
    </row>
    <row r="8" spans="1:16" s="68" customFormat="1" ht="27" customHeight="1" thickBot="1" x14ac:dyDescent="0.25">
      <c r="A8" s="69"/>
      <c r="B8" s="70" t="s">
        <v>36</v>
      </c>
      <c r="C8" s="70"/>
      <c r="D8" s="70"/>
      <c r="E8" s="70"/>
      <c r="F8" s="70"/>
      <c r="G8" s="70"/>
      <c r="H8" s="70"/>
      <c r="I8" s="70"/>
    </row>
    <row r="9" spans="1:16" ht="15" customHeight="1" x14ac:dyDescent="0.2"/>
    <row r="10" spans="1:16" ht="15" customHeight="1" x14ac:dyDescent="0.2"/>
    <row r="11" spans="1:16" ht="11.25" customHeight="1" thickBot="1" x14ac:dyDescent="0.25"/>
    <row r="12" spans="1:16" s="74" customFormat="1" ht="13.5" thickBot="1" x14ac:dyDescent="0.25">
      <c r="B12" s="75" t="s">
        <v>37</v>
      </c>
      <c r="C12" s="76"/>
      <c r="D12" s="77"/>
      <c r="E12" s="75" t="s">
        <v>38</v>
      </c>
      <c r="F12" s="76"/>
      <c r="G12" s="77"/>
      <c r="H12" s="75" t="s">
        <v>39</v>
      </c>
      <c r="I12" s="76"/>
      <c r="J12" s="77"/>
      <c r="K12" s="75" t="s">
        <v>40</v>
      </c>
      <c r="L12" s="76"/>
      <c r="M12" s="77"/>
      <c r="N12" s="75" t="s">
        <v>41</v>
      </c>
      <c r="O12" s="76"/>
      <c r="P12" s="77"/>
    </row>
    <row r="13" spans="1:16" s="74" customFormat="1" ht="112.5" customHeight="1" x14ac:dyDescent="0.2">
      <c r="B13" s="78" t="s">
        <v>42</v>
      </c>
      <c r="C13" s="79"/>
      <c r="D13" s="80"/>
      <c r="E13" s="81" t="s">
        <v>43</v>
      </c>
      <c r="F13" s="79"/>
      <c r="G13" s="80"/>
      <c r="H13" s="81" t="s">
        <v>44</v>
      </c>
      <c r="I13" s="79"/>
      <c r="J13" s="80"/>
      <c r="K13" s="81" t="s">
        <v>45</v>
      </c>
      <c r="L13" s="79"/>
      <c r="M13" s="80"/>
      <c r="N13" s="81" t="s">
        <v>46</v>
      </c>
      <c r="O13" s="79"/>
      <c r="P13" s="80"/>
    </row>
    <row r="14" spans="1:16" s="86" customFormat="1" ht="11.25" customHeight="1" x14ac:dyDescent="0.2">
      <c r="A14" s="82"/>
      <c r="B14" s="83" t="s">
        <v>47</v>
      </c>
      <c r="C14" s="84"/>
      <c r="D14" s="85"/>
      <c r="E14" s="83" t="s">
        <v>47</v>
      </c>
      <c r="F14" s="84"/>
      <c r="G14" s="85"/>
      <c r="H14" s="83" t="s">
        <v>47</v>
      </c>
      <c r="I14" s="84"/>
      <c r="J14" s="85"/>
      <c r="K14" s="83" t="s">
        <v>47</v>
      </c>
      <c r="L14" s="84"/>
      <c r="M14" s="85"/>
      <c r="N14" s="83" t="s">
        <v>47</v>
      </c>
      <c r="O14" s="84"/>
      <c r="P14" s="85"/>
    </row>
    <row r="15" spans="1:16" s="86" customFormat="1" ht="24" customHeight="1" x14ac:dyDescent="0.2">
      <c r="A15" s="87" t="s">
        <v>27</v>
      </c>
      <c r="B15" s="88"/>
      <c r="C15" s="89"/>
      <c r="D15" s="90"/>
      <c r="E15" s="91"/>
      <c r="F15" s="92"/>
      <c r="G15" s="93"/>
      <c r="H15" s="91"/>
      <c r="I15" s="92"/>
      <c r="J15" s="93"/>
      <c r="K15" s="91"/>
      <c r="L15" s="92"/>
      <c r="M15" s="93"/>
      <c r="N15" s="91"/>
      <c r="O15" s="92"/>
      <c r="P15" s="93"/>
    </row>
    <row r="16" spans="1:16" s="95" customFormat="1" ht="7.5" customHeight="1" x14ac:dyDescent="0.2">
      <c r="A16" s="94"/>
      <c r="B16" s="94"/>
      <c r="C16" s="94"/>
      <c r="D16" s="94"/>
      <c r="E16" s="94"/>
      <c r="F16" s="94"/>
      <c r="G16" s="94"/>
      <c r="H16" s="94"/>
      <c r="I16" s="94"/>
      <c r="J16" s="94"/>
      <c r="K16" s="94"/>
      <c r="L16" s="94"/>
      <c r="M16" s="94"/>
      <c r="N16" s="94"/>
      <c r="O16" s="94"/>
      <c r="P16" s="94"/>
    </row>
    <row r="17" spans="1:13" s="96" customFormat="1" ht="6.75" customHeight="1" x14ac:dyDescent="0.2"/>
    <row r="19" spans="1:13" x14ac:dyDescent="0.2">
      <c r="A19" s="97"/>
      <c r="G19" s="98"/>
      <c r="H19" s="98"/>
    </row>
    <row r="20" spans="1:13" x14ac:dyDescent="0.2">
      <c r="A20" s="99" t="s">
        <v>48</v>
      </c>
      <c r="G20" s="98"/>
      <c r="H20" s="98"/>
      <c r="I20" s="98"/>
      <c r="J20" s="98"/>
    </row>
    <row r="21" spans="1:13" ht="15" x14ac:dyDescent="0.25">
      <c r="A21" s="100"/>
      <c r="B21" s="100"/>
      <c r="C21" s="100"/>
      <c r="D21" s="101"/>
      <c r="G21" s="98"/>
      <c r="H21" s="98"/>
      <c r="I21" s="98"/>
      <c r="J21" s="98"/>
    </row>
    <row r="22" spans="1:13" ht="15" x14ac:dyDescent="0.25">
      <c r="A22" s="100"/>
      <c r="B22" s="100"/>
      <c r="C22" s="100"/>
      <c r="D22" s="101"/>
      <c r="G22" s="98"/>
      <c r="H22" s="98"/>
      <c r="I22" s="98"/>
      <c r="J22" s="98"/>
    </row>
    <row r="23" spans="1:13" ht="15" x14ac:dyDescent="0.25">
      <c r="A23" s="100"/>
      <c r="B23" s="100"/>
      <c r="C23" s="100"/>
      <c r="D23" s="101"/>
      <c r="G23" s="98"/>
      <c r="H23" s="98"/>
      <c r="I23" s="98"/>
      <c r="J23" s="98"/>
    </row>
    <row r="24" spans="1:13" ht="15" x14ac:dyDescent="0.25">
      <c r="A24" s="100"/>
      <c r="B24" s="100"/>
      <c r="C24" s="100"/>
      <c r="D24" s="101"/>
      <c r="G24" s="98"/>
      <c r="H24" s="98"/>
      <c r="I24" s="98"/>
      <c r="J24" s="98"/>
    </row>
    <row r="25" spans="1:13" ht="15" x14ac:dyDescent="0.25">
      <c r="A25" s="100"/>
      <c r="B25" s="100"/>
      <c r="C25" s="100"/>
      <c r="D25" s="101"/>
      <c r="G25" s="98"/>
      <c r="H25" s="98"/>
      <c r="I25" s="98"/>
      <c r="J25" s="98"/>
    </row>
    <row r="26" spans="1:13" x14ac:dyDescent="0.2">
      <c r="A26" s="100"/>
      <c r="B26" s="100"/>
      <c r="C26" s="100"/>
      <c r="G26" s="98"/>
      <c r="H26" s="98"/>
      <c r="I26" s="98"/>
      <c r="J26" s="98"/>
    </row>
    <row r="27" spans="1:13" x14ac:dyDescent="0.2">
      <c r="A27" s="100"/>
      <c r="B27" s="100"/>
      <c r="C27" s="100"/>
      <c r="G27" s="98"/>
      <c r="H27" s="98"/>
      <c r="I27" s="98"/>
      <c r="J27" s="98"/>
    </row>
    <row r="28" spans="1:13" x14ac:dyDescent="0.2">
      <c r="I28" s="98"/>
      <c r="J28" s="98"/>
      <c r="K28" s="98"/>
      <c r="L28" s="98"/>
    </row>
    <row r="29" spans="1:13" x14ac:dyDescent="0.2">
      <c r="I29" s="98"/>
      <c r="J29" s="98"/>
      <c r="K29" s="98"/>
      <c r="L29" s="98"/>
      <c r="M29" s="98"/>
    </row>
    <row r="30" spans="1:13" x14ac:dyDescent="0.2">
      <c r="L30" s="98"/>
      <c r="M30" s="98"/>
    </row>
    <row r="31" spans="1:13" x14ac:dyDescent="0.2">
      <c r="L31" s="98"/>
      <c r="M31" s="98"/>
    </row>
    <row r="32" spans="1:13" x14ac:dyDescent="0.2">
      <c r="L32" s="98"/>
      <c r="M32" s="98"/>
    </row>
    <row r="33" spans="1:13" x14ac:dyDescent="0.2">
      <c r="L33" s="98"/>
      <c r="M33" s="98"/>
    </row>
    <row r="46" spans="1:13" x14ac:dyDescent="0.2">
      <c r="A46" s="102" t="s">
        <v>49</v>
      </c>
    </row>
  </sheetData>
  <mergeCells count="28">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2022-06-29T18:52:55Z</dcterms:modified>
</cp:coreProperties>
</file>